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256" windowHeight="12432" firstSheet="1" activeTab="7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4525"/>
</workbook>
</file>

<file path=xl/calcChain.xml><?xml version="1.0" encoding="utf-8"?>
<calcChain xmlns="http://schemas.openxmlformats.org/spreadsheetml/2006/main">
  <c r="M25" i="6" l="1"/>
  <c r="M25" i="5" l="1"/>
  <c r="O19" i="4" l="1"/>
  <c r="O17" i="4"/>
  <c r="O22" i="4"/>
  <c r="O20" i="4"/>
  <c r="M25" i="4"/>
  <c r="I18" i="4"/>
  <c r="O25" i="2" l="1"/>
  <c r="O19" i="2"/>
  <c r="O17" i="2"/>
  <c r="O22" i="2"/>
  <c r="O20" i="2"/>
  <c r="O26" i="2"/>
  <c r="D17" i="1" l="1"/>
  <c r="AA33" i="1" l="1"/>
  <c r="AA34" i="1"/>
  <c r="AA35" i="1"/>
  <c r="AA37" i="1"/>
  <c r="AA38" i="1"/>
  <c r="AA39" i="1"/>
  <c r="AA40" i="1"/>
  <c r="C34" i="2"/>
  <c r="C40" i="2" l="1"/>
  <c r="C39" i="2"/>
  <c r="AL3" i="1"/>
  <c r="D6" i="1" l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 l="1"/>
  <c r="AA6" i="1"/>
  <c r="Z6" i="1"/>
  <c r="Y6" i="1"/>
  <c r="AJ6" i="1" l="1"/>
  <c r="AE6" i="2"/>
  <c r="Z27" i="1" l="1"/>
  <c r="AA19" i="1"/>
  <c r="AD40" i="15" l="1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 l="1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 l="1"/>
  <c r="AA7" i="6"/>
  <c r="Z7" i="6"/>
  <c r="Y6" i="6"/>
  <c r="AD40" i="9" l="1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 l="1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C10" i="2"/>
  <c r="C10" i="3" s="1"/>
  <c r="C11" i="2"/>
  <c r="C12" i="2"/>
  <c r="C12" i="3" s="1"/>
  <c r="C13" i="2"/>
  <c r="C13" i="3" s="1"/>
  <c r="C14" i="2"/>
  <c r="C14" i="3" s="1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 s="1"/>
  <c r="C22" i="4" s="1"/>
  <c r="D22" i="4" s="1"/>
  <c r="C23" i="2"/>
  <c r="C23" i="3" s="1"/>
  <c r="D23" i="3" s="1"/>
  <c r="C24" i="2"/>
  <c r="C24" i="3" s="1"/>
  <c r="C25" i="2"/>
  <c r="D25" i="2" s="1"/>
  <c r="AJ25" i="2" s="1"/>
  <c r="C26" i="2"/>
  <c r="C26" i="3" s="1"/>
  <c r="C26" i="4" s="1"/>
  <c r="C27" i="2"/>
  <c r="C27" i="3" s="1"/>
  <c r="D27" i="3" s="1"/>
  <c r="C28" i="2"/>
  <c r="C28" i="3" s="1"/>
  <c r="C29" i="2"/>
  <c r="C29" i="3" s="1"/>
  <c r="C30" i="2"/>
  <c r="C30" i="3" s="1"/>
  <c r="C30" i="4" s="1"/>
  <c r="C31" i="2"/>
  <c r="C31" i="3" s="1"/>
  <c r="D31" i="3" s="1"/>
  <c r="C32" i="2"/>
  <c r="C32" i="3" s="1"/>
  <c r="D32" i="3" s="1"/>
  <c r="C33" i="2"/>
  <c r="C33" i="3" s="1"/>
  <c r="C34" i="3"/>
  <c r="C34" i="4" s="1"/>
  <c r="C35" i="2"/>
  <c r="C35" i="3" s="1"/>
  <c r="D35" i="3" s="1"/>
  <c r="C37" i="2"/>
  <c r="C37" i="3" s="1"/>
  <c r="C37" i="4" s="1"/>
  <c r="D37" i="4" s="1"/>
  <c r="AJ37" i="4" s="1"/>
  <c r="C38" i="2"/>
  <c r="C38" i="3" s="1"/>
  <c r="C40" i="3"/>
  <c r="C40" i="4" s="1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 s="1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 s="1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 s="1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 s="1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 s="1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 s="1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 s="1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F38" i="1"/>
  <c r="AF38" i="2" s="1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F39" i="1"/>
  <c r="AF39" i="2" s="1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AA27" i="1"/>
  <c r="Z28" i="1"/>
  <c r="AA28" i="1"/>
  <c r="Z29" i="1"/>
  <c r="AA29" i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Y10" i="1"/>
  <c r="Y12" i="1"/>
  <c r="Y13" i="1"/>
  <c r="Y14" i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Y39" i="1"/>
  <c r="Y40" i="1"/>
  <c r="D10" i="2"/>
  <c r="D14" i="2"/>
  <c r="AJ14" i="2" s="1"/>
  <c r="D20" i="2"/>
  <c r="D24" i="2"/>
  <c r="D28" i="2"/>
  <c r="D32" i="2"/>
  <c r="AJ32" i="2" s="1"/>
  <c r="D37" i="2"/>
  <c r="D33" i="2" l="1"/>
  <c r="AJ33" i="2" s="1"/>
  <c r="AJ20" i="2"/>
  <c r="AJ22" i="4"/>
  <c r="AJ9" i="4"/>
  <c r="D12" i="2"/>
  <c r="AJ12" i="2" s="1"/>
  <c r="AJ32" i="3"/>
  <c r="AJ28" i="2"/>
  <c r="AJ24" i="2"/>
  <c r="AJ10" i="2"/>
  <c r="AJ35" i="3"/>
  <c r="AJ31" i="3"/>
  <c r="AJ27" i="3"/>
  <c r="AJ23" i="3"/>
  <c r="AJ37" i="2"/>
  <c r="AJ39" i="1"/>
  <c r="AJ37" i="1"/>
  <c r="AJ40" i="1"/>
  <c r="AJ38" i="1"/>
  <c r="AJ35" i="1"/>
  <c r="AJ34" i="1"/>
  <c r="AJ32" i="1"/>
  <c r="AJ30" i="1"/>
  <c r="AJ28" i="1"/>
  <c r="AJ26" i="1"/>
  <c r="AJ24" i="1"/>
  <c r="AJ22" i="1"/>
  <c r="AJ20" i="1"/>
  <c r="AJ18" i="1"/>
  <c r="AJ33" i="1"/>
  <c r="AJ31" i="1"/>
  <c r="AJ29" i="1"/>
  <c r="AJ27" i="1"/>
  <c r="AJ25" i="1"/>
  <c r="AJ21" i="1"/>
  <c r="AJ19" i="1"/>
  <c r="AJ17" i="1"/>
  <c r="AJ15" i="1"/>
  <c r="AJ13" i="1"/>
  <c r="AJ10" i="1"/>
  <c r="AJ8" i="1"/>
  <c r="AJ11" i="1"/>
  <c r="AJ14" i="1"/>
  <c r="AJ12" i="1"/>
  <c r="AJ9" i="1"/>
  <c r="AJ7" i="1"/>
  <c r="AJ23" i="1"/>
  <c r="D40" i="2"/>
  <c r="AJ40" i="2" s="1"/>
  <c r="D30" i="2"/>
  <c r="AJ30" i="2" s="1"/>
  <c r="D8" i="2"/>
  <c r="AJ8" i="2" s="1"/>
  <c r="C19" i="3"/>
  <c r="D19" i="3" s="1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E39" i="3"/>
  <c r="AE40" i="2"/>
  <c r="AE38" i="3"/>
  <c r="AI39" i="1"/>
  <c r="AK39" i="1" s="1"/>
  <c r="AI38" i="1"/>
  <c r="AK38" i="1" s="1"/>
  <c r="AI37" i="1"/>
  <c r="AK37" i="1" s="1"/>
  <c r="C20" i="4"/>
  <c r="C20" i="5" s="1"/>
  <c r="D20" i="3"/>
  <c r="AJ20" i="3" s="1"/>
  <c r="C32" i="4"/>
  <c r="D32" i="4" s="1"/>
  <c r="AJ32" i="4" s="1"/>
  <c r="AI35" i="1"/>
  <c r="AK35" i="1" s="1"/>
  <c r="AI34" i="1"/>
  <c r="AK34" i="1" s="1"/>
  <c r="AI33" i="1"/>
  <c r="AK33" i="1" s="1"/>
  <c r="AE32" i="2"/>
  <c r="AI32" i="1"/>
  <c r="AK32" i="1" s="1"/>
  <c r="AE31" i="2"/>
  <c r="AI31" i="1"/>
  <c r="AK31" i="1" s="1"/>
  <c r="AE30" i="2"/>
  <c r="AI30" i="1"/>
  <c r="AK30" i="1" s="1"/>
  <c r="AE29" i="2"/>
  <c r="AI29" i="1"/>
  <c r="AK29" i="1" s="1"/>
  <c r="AE28" i="2"/>
  <c r="AI28" i="1"/>
  <c r="AK28" i="1" s="1"/>
  <c r="AE27" i="2"/>
  <c r="AI27" i="1"/>
  <c r="AK27" i="1" s="1"/>
  <c r="AE26" i="2"/>
  <c r="AI26" i="1"/>
  <c r="AK26" i="1" s="1"/>
  <c r="AE25" i="2"/>
  <c r="AI25" i="1"/>
  <c r="AK25" i="1" s="1"/>
  <c r="AE24" i="2"/>
  <c r="AI24" i="1"/>
  <c r="AK24" i="1" s="1"/>
  <c r="AE23" i="2"/>
  <c r="AI23" i="1"/>
  <c r="AK23" i="1" s="1"/>
  <c r="AE22" i="2"/>
  <c r="AI22" i="1"/>
  <c r="AK22" i="1" s="1"/>
  <c r="AE21" i="2"/>
  <c r="AI21" i="1"/>
  <c r="AK21" i="1" s="1"/>
  <c r="AE20" i="2"/>
  <c r="AI20" i="1"/>
  <c r="AK20" i="1" s="1"/>
  <c r="AE19" i="2"/>
  <c r="AI19" i="1"/>
  <c r="AK19" i="1" s="1"/>
  <c r="AE18" i="2"/>
  <c r="AI18" i="1"/>
  <c r="AK18" i="1" s="1"/>
  <c r="AE17" i="2"/>
  <c r="AI17" i="1"/>
  <c r="AK17" i="1" s="1"/>
  <c r="AE35" i="2"/>
  <c r="AE34" i="2"/>
  <c r="AE33" i="2"/>
  <c r="AE15" i="2"/>
  <c r="AI15" i="1"/>
  <c r="AK15" i="1" s="1"/>
  <c r="AE13" i="2"/>
  <c r="AI13" i="1"/>
  <c r="AK13" i="1" s="1"/>
  <c r="AE11" i="2"/>
  <c r="AI11" i="1"/>
  <c r="AK11" i="1" s="1"/>
  <c r="AE9" i="2"/>
  <c r="AI9" i="1"/>
  <c r="AK9" i="1" s="1"/>
  <c r="AE8" i="2"/>
  <c r="AI8" i="1"/>
  <c r="AK8" i="1" s="1"/>
  <c r="D13" i="2"/>
  <c r="AJ13" i="2" s="1"/>
  <c r="AE14" i="2"/>
  <c r="AI14" i="1"/>
  <c r="AK14" i="1" s="1"/>
  <c r="AE12" i="2"/>
  <c r="AI12" i="1"/>
  <c r="AK12" i="1" s="1"/>
  <c r="AE10" i="2"/>
  <c r="AI10" i="1"/>
  <c r="AK10" i="1" s="1"/>
  <c r="AE7" i="2"/>
  <c r="AI7" i="1"/>
  <c r="AK7" i="1" s="1"/>
  <c r="AE6" i="4"/>
  <c r="D40" i="5"/>
  <c r="AJ40" i="5" s="1"/>
  <c r="C40" i="6"/>
  <c r="D38" i="2"/>
  <c r="AJ38" i="2" s="1"/>
  <c r="D37" i="3"/>
  <c r="AJ37" i="3" s="1"/>
  <c r="C37" i="5"/>
  <c r="D40" i="3"/>
  <c r="AJ40" i="3" s="1"/>
  <c r="C24" i="4"/>
  <c r="C24" i="5" s="1"/>
  <c r="D24" i="3"/>
  <c r="AJ24" i="3" s="1"/>
  <c r="D29" i="2"/>
  <c r="AJ29" i="2" s="1"/>
  <c r="C21" i="3"/>
  <c r="C21" i="4" s="1"/>
  <c r="C25" i="3"/>
  <c r="C25" i="4" s="1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 s="1"/>
  <c r="C9" i="5"/>
  <c r="AG34" i="5"/>
  <c r="AG34" i="6" s="1"/>
  <c r="AG34" i="7" s="1"/>
  <c r="AG34" i="8" s="1"/>
  <c r="AG34" i="9" s="1"/>
  <c r="AG34" i="13" s="1"/>
  <c r="AG34" i="14" s="1"/>
  <c r="AG34" i="15" s="1"/>
  <c r="C39" i="3"/>
  <c r="D39" i="2"/>
  <c r="AJ39" i="2" s="1"/>
  <c r="C15" i="3"/>
  <c r="D15" i="2"/>
  <c r="AJ15" i="2" s="1"/>
  <c r="C11" i="3"/>
  <c r="D11" i="2"/>
  <c r="AJ11" i="2" s="1"/>
  <c r="C7" i="3"/>
  <c r="D7" i="2"/>
  <c r="AJ7" i="2" s="1"/>
  <c r="C27" i="4"/>
  <c r="D35" i="2"/>
  <c r="AJ35" i="2" s="1"/>
  <c r="D27" i="2"/>
  <c r="AJ27" i="2" s="1"/>
  <c r="D23" i="2"/>
  <c r="AJ23" i="2" s="1"/>
  <c r="C35" i="4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 s="1"/>
  <c r="D34" i="4"/>
  <c r="AJ34" i="4" s="1"/>
  <c r="C34" i="5"/>
  <c r="D30" i="4"/>
  <c r="AJ30" i="4" s="1"/>
  <c r="C30" i="5"/>
  <c r="D26" i="4"/>
  <c r="AJ26" i="4" s="1"/>
  <c r="C26" i="5"/>
  <c r="C22" i="5"/>
  <c r="D18" i="4"/>
  <c r="AJ18" i="4" s="1"/>
  <c r="C18" i="5"/>
  <c r="C14" i="4"/>
  <c r="D14" i="3"/>
  <c r="AJ14" i="3" s="1"/>
  <c r="C10" i="4"/>
  <c r="D10" i="3"/>
  <c r="AJ10" i="3" s="1"/>
  <c r="C23" i="4"/>
  <c r="C33" i="4"/>
  <c r="D33" i="3"/>
  <c r="AJ33" i="3" s="1"/>
  <c r="D25" i="3"/>
  <c r="AJ25" i="3" s="1"/>
  <c r="C17" i="4"/>
  <c r="D17" i="3"/>
  <c r="AJ17" i="3" s="1"/>
  <c r="C32" i="5" l="1"/>
  <c r="D32" i="5" s="1"/>
  <c r="AJ32" i="5" s="1"/>
  <c r="D20" i="4"/>
  <c r="AJ20" i="4" s="1"/>
  <c r="D28" i="4"/>
  <c r="AJ28" i="4" s="1"/>
  <c r="C19" i="4"/>
  <c r="D24" i="4"/>
  <c r="AJ24" i="4" s="1"/>
  <c r="D12" i="4"/>
  <c r="AJ12" i="4" s="1"/>
  <c r="AE39" i="4"/>
  <c r="AE38" i="4"/>
  <c r="AE40" i="3"/>
  <c r="AE37" i="4"/>
  <c r="AE20" i="3"/>
  <c r="AE24" i="3"/>
  <c r="AE28" i="3"/>
  <c r="AE32" i="3"/>
  <c r="D21" i="3"/>
  <c r="AJ21" i="3" s="1"/>
  <c r="AE35" i="3"/>
  <c r="AE18" i="3"/>
  <c r="AE22" i="3"/>
  <c r="AE30" i="3"/>
  <c r="C32" i="6"/>
  <c r="D34" i="5"/>
  <c r="AJ34" i="5" s="1"/>
  <c r="C34" i="6"/>
  <c r="AE33" i="3"/>
  <c r="AE17" i="3"/>
  <c r="AE19" i="3"/>
  <c r="AE21" i="3"/>
  <c r="AE23" i="3"/>
  <c r="AE25" i="3"/>
  <c r="AE27" i="3"/>
  <c r="AE29" i="3"/>
  <c r="AE31" i="3"/>
  <c r="AE26" i="3"/>
  <c r="AE34" i="3"/>
  <c r="AE7" i="3"/>
  <c r="AE12" i="3"/>
  <c r="AE9" i="3"/>
  <c r="AE13" i="3"/>
  <c r="AE8" i="3"/>
  <c r="AE10" i="3"/>
  <c r="AE14" i="3"/>
  <c r="AE11" i="3"/>
  <c r="AE15" i="3"/>
  <c r="AE6" i="5"/>
  <c r="C40" i="7"/>
  <c r="D40" i="6"/>
  <c r="AJ40" i="6" s="1"/>
  <c r="C37" i="6"/>
  <c r="D37" i="5"/>
  <c r="AJ37" i="5" s="1"/>
  <c r="D22" i="5"/>
  <c r="AJ22" i="5" s="1"/>
  <c r="C22" i="6"/>
  <c r="D30" i="5"/>
  <c r="AJ30" i="5" s="1"/>
  <c r="C30" i="6"/>
  <c r="D28" i="5"/>
  <c r="AJ28" i="5" s="1"/>
  <c r="C28" i="6"/>
  <c r="D18" i="5"/>
  <c r="AJ18" i="5" s="1"/>
  <c r="C18" i="6"/>
  <c r="D18" i="6" s="1"/>
  <c r="AJ18" i="6" s="1"/>
  <c r="D26" i="5"/>
  <c r="AJ26" i="5" s="1"/>
  <c r="C26" i="6"/>
  <c r="D20" i="5"/>
  <c r="AJ20" i="5" s="1"/>
  <c r="C20" i="6"/>
  <c r="D24" i="5"/>
  <c r="AJ24" i="5" s="1"/>
  <c r="C24" i="6"/>
  <c r="D12" i="5"/>
  <c r="AJ12" i="5" s="1"/>
  <c r="C12" i="6"/>
  <c r="D13" i="4"/>
  <c r="AJ13" i="4" s="1"/>
  <c r="C13" i="5"/>
  <c r="D8" i="5"/>
  <c r="AJ8" i="5" s="1"/>
  <c r="C8" i="6"/>
  <c r="D9" i="5"/>
  <c r="AJ9" i="5" s="1"/>
  <c r="C9" i="6"/>
  <c r="D33" i="4"/>
  <c r="AJ33" i="4" s="1"/>
  <c r="C33" i="5"/>
  <c r="C7" i="4"/>
  <c r="D7" i="3"/>
  <c r="AJ7" i="3" s="1"/>
  <c r="C15" i="4"/>
  <c r="D15" i="3"/>
  <c r="AJ15" i="3" s="1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D21" i="4"/>
  <c r="AJ21" i="4" s="1"/>
  <c r="C21" i="5"/>
  <c r="D21" i="5" s="1"/>
  <c r="AJ21" i="5" s="1"/>
  <c r="C19" i="5"/>
  <c r="D19" i="4"/>
  <c r="AJ19" i="4" s="1"/>
  <c r="C27" i="5"/>
  <c r="D27" i="4"/>
  <c r="AJ27" i="4" s="1"/>
  <c r="D11" i="3"/>
  <c r="AJ11" i="3" s="1"/>
  <c r="C11" i="4"/>
  <c r="C39" i="4"/>
  <c r="D39" i="3"/>
  <c r="AJ39" i="3" s="1"/>
  <c r="C10" i="5"/>
  <c r="D10" i="4"/>
  <c r="AJ10" i="4" s="1"/>
  <c r="C35" i="5"/>
  <c r="D35" i="4"/>
  <c r="AJ35" i="4" s="1"/>
  <c r="D17" i="4"/>
  <c r="AJ17" i="4" s="1"/>
  <c r="C17" i="5"/>
  <c r="D29" i="4"/>
  <c r="AJ29" i="4" s="1"/>
  <c r="C29" i="5"/>
  <c r="C14" i="5"/>
  <c r="D14" i="4"/>
  <c r="AJ14" i="4" s="1"/>
  <c r="AE37" i="5" l="1"/>
  <c r="AE38" i="5"/>
  <c r="AE40" i="4"/>
  <c r="AE39" i="5"/>
  <c r="AE26" i="4"/>
  <c r="AE17" i="4"/>
  <c r="C32" i="7"/>
  <c r="D32" i="6"/>
  <c r="AJ32" i="6" s="1"/>
  <c r="AE32" i="4"/>
  <c r="AE24" i="4"/>
  <c r="AE25" i="4"/>
  <c r="AE30" i="4"/>
  <c r="AE18" i="4"/>
  <c r="D35" i="5"/>
  <c r="AJ35" i="5" s="1"/>
  <c r="C35" i="6"/>
  <c r="AE34" i="4"/>
  <c r="AE31" i="4"/>
  <c r="AE27" i="4"/>
  <c r="AE23" i="4"/>
  <c r="AE19" i="4"/>
  <c r="AE33" i="4"/>
  <c r="AE22" i="4"/>
  <c r="AE35" i="4"/>
  <c r="AE29" i="4"/>
  <c r="AE21" i="4"/>
  <c r="D33" i="5"/>
  <c r="AJ33" i="5" s="1"/>
  <c r="C33" i="6"/>
  <c r="C34" i="7"/>
  <c r="D34" i="6"/>
  <c r="AJ34" i="6" s="1"/>
  <c r="AE28" i="4"/>
  <c r="AE20" i="4"/>
  <c r="AE15" i="4"/>
  <c r="AE14" i="4"/>
  <c r="AE12" i="4"/>
  <c r="AE8" i="4"/>
  <c r="AE11" i="4"/>
  <c r="AE10" i="4"/>
  <c r="AE13" i="4"/>
  <c r="AE9" i="4"/>
  <c r="AE7" i="4"/>
  <c r="AE6" i="6"/>
  <c r="D10" i="5"/>
  <c r="AJ10" i="5" s="1"/>
  <c r="C10" i="6"/>
  <c r="D40" i="7"/>
  <c r="AJ40" i="7" s="1"/>
  <c r="D38" i="5"/>
  <c r="AJ38" i="5" s="1"/>
  <c r="C38" i="6"/>
  <c r="C37" i="7"/>
  <c r="D37" i="6"/>
  <c r="AJ37" i="6" s="1"/>
  <c r="D31" i="5"/>
  <c r="AJ31" i="5" s="1"/>
  <c r="C31" i="6"/>
  <c r="D25" i="5"/>
  <c r="AJ25" i="5" s="1"/>
  <c r="C25" i="6"/>
  <c r="C20" i="7"/>
  <c r="D20" i="6"/>
  <c r="AJ20" i="6" s="1"/>
  <c r="C18" i="7"/>
  <c r="C30" i="7"/>
  <c r="D30" i="6"/>
  <c r="AJ30" i="6" s="1"/>
  <c r="D29" i="5"/>
  <c r="AJ29" i="5" s="1"/>
  <c r="C29" i="6"/>
  <c r="C21" i="6"/>
  <c r="C24" i="7"/>
  <c r="D24" i="6"/>
  <c r="AJ24" i="6" s="1"/>
  <c r="C26" i="7"/>
  <c r="D26" i="6"/>
  <c r="AJ26" i="6" s="1"/>
  <c r="C28" i="7"/>
  <c r="D28" i="6"/>
  <c r="AJ28" i="6" s="1"/>
  <c r="C22" i="7"/>
  <c r="D22" i="6"/>
  <c r="AJ22" i="6" s="1"/>
  <c r="D19" i="5"/>
  <c r="AJ19" i="5" s="1"/>
  <c r="C19" i="6"/>
  <c r="D27" i="5"/>
  <c r="AJ27" i="5" s="1"/>
  <c r="C27" i="6"/>
  <c r="D23" i="5"/>
  <c r="AJ23" i="5" s="1"/>
  <c r="C23" i="6"/>
  <c r="D17" i="5"/>
  <c r="AJ17" i="5" s="1"/>
  <c r="C17" i="6"/>
  <c r="C13" i="6"/>
  <c r="D13" i="5"/>
  <c r="AJ13" i="5" s="1"/>
  <c r="C12" i="7"/>
  <c r="D12" i="6"/>
  <c r="AJ12" i="6" s="1"/>
  <c r="D14" i="5"/>
  <c r="AJ14" i="5" s="1"/>
  <c r="C14" i="6"/>
  <c r="C9" i="7"/>
  <c r="D9" i="6"/>
  <c r="AJ9" i="6" s="1"/>
  <c r="C8" i="7"/>
  <c r="D8" i="6"/>
  <c r="AJ8" i="6" s="1"/>
  <c r="C39" i="5"/>
  <c r="D39" i="4"/>
  <c r="AJ39" i="4" s="1"/>
  <c r="C7" i="5"/>
  <c r="D7" i="4"/>
  <c r="AJ7" i="4" s="1"/>
  <c r="C11" i="5"/>
  <c r="D11" i="4"/>
  <c r="AJ11" i="4" s="1"/>
  <c r="C15" i="5"/>
  <c r="D15" i="4"/>
  <c r="AJ15" i="4" s="1"/>
  <c r="AD6" i="5"/>
  <c r="AA6" i="5"/>
  <c r="Z6" i="5"/>
  <c r="Y6" i="5"/>
  <c r="AL3" i="5"/>
  <c r="AD6" i="4"/>
  <c r="AA6" i="4"/>
  <c r="Z6" i="4"/>
  <c r="Y6" i="4"/>
  <c r="AL3" i="4"/>
  <c r="AI37" i="4" s="1"/>
  <c r="AK37" i="4" s="1"/>
  <c r="Y6" i="3"/>
  <c r="AD6" i="3"/>
  <c r="AA6" i="3"/>
  <c r="Z6" i="3"/>
  <c r="AL3" i="3"/>
  <c r="AI17" i="3" s="1"/>
  <c r="AK17" i="3" s="1"/>
  <c r="C6" i="2"/>
  <c r="D6" i="2" s="1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7" i="3" l="1"/>
  <c r="AK7" i="3" s="1"/>
  <c r="AI13" i="3"/>
  <c r="AK13" i="3" s="1"/>
  <c r="AI11" i="3"/>
  <c r="AK11" i="3" s="1"/>
  <c r="AI12" i="3"/>
  <c r="AK12" i="3" s="1"/>
  <c r="AI15" i="3"/>
  <c r="AK15" i="3" s="1"/>
  <c r="AI28" i="3"/>
  <c r="AK28" i="3" s="1"/>
  <c r="AI29" i="3"/>
  <c r="AK29" i="3" s="1"/>
  <c r="AI22" i="3"/>
  <c r="AK22" i="3" s="1"/>
  <c r="AI19" i="3"/>
  <c r="AK19" i="3" s="1"/>
  <c r="AI27" i="3"/>
  <c r="AK27" i="3" s="1"/>
  <c r="AI34" i="3"/>
  <c r="AK34" i="3" s="1"/>
  <c r="AI18" i="3"/>
  <c r="AK18" i="3" s="1"/>
  <c r="AI25" i="3"/>
  <c r="AK25" i="3" s="1"/>
  <c r="AI32" i="3"/>
  <c r="AK32" i="3" s="1"/>
  <c r="AI39" i="4"/>
  <c r="AK39" i="4" s="1"/>
  <c r="AI38" i="4"/>
  <c r="AK38" i="4" s="1"/>
  <c r="AI37" i="2"/>
  <c r="AK37" i="2" s="1"/>
  <c r="AI38" i="2"/>
  <c r="AK38" i="2" s="1"/>
  <c r="AI39" i="2"/>
  <c r="AK39" i="2" s="1"/>
  <c r="AI9" i="2"/>
  <c r="AK9" i="2" s="1"/>
  <c r="AI35" i="2"/>
  <c r="AK35" i="2" s="1"/>
  <c r="AI22" i="2"/>
  <c r="AK22" i="2" s="1"/>
  <c r="AI33" i="2"/>
  <c r="AK33" i="2" s="1"/>
  <c r="AI19" i="2"/>
  <c r="AK19" i="2" s="1"/>
  <c r="AI23" i="2"/>
  <c r="AK23" i="2" s="1"/>
  <c r="AI27" i="2"/>
  <c r="AK27" i="2" s="1"/>
  <c r="AI31" i="2"/>
  <c r="AK31" i="2" s="1"/>
  <c r="AI34" i="2"/>
  <c r="AK34" i="2" s="1"/>
  <c r="AI12" i="2"/>
  <c r="AK12" i="2" s="1"/>
  <c r="AI24" i="2"/>
  <c r="AK24" i="2" s="1"/>
  <c r="AI32" i="2"/>
  <c r="AK32" i="2" s="1"/>
  <c r="AI8" i="2"/>
  <c r="AK8" i="2" s="1"/>
  <c r="AI14" i="2"/>
  <c r="AK14" i="2" s="1"/>
  <c r="AI15" i="2"/>
  <c r="AK15" i="2" s="1"/>
  <c r="AI18" i="2"/>
  <c r="AK18" i="2" s="1"/>
  <c r="AI30" i="2"/>
  <c r="AK30" i="2" s="1"/>
  <c r="AI17" i="2"/>
  <c r="AK17" i="2" s="1"/>
  <c r="AI21" i="2"/>
  <c r="AK21" i="2" s="1"/>
  <c r="AI25" i="2"/>
  <c r="AK25" i="2" s="1"/>
  <c r="AI29" i="2"/>
  <c r="AK29" i="2" s="1"/>
  <c r="AI26" i="2"/>
  <c r="AK26" i="2" s="1"/>
  <c r="AI7" i="2"/>
  <c r="AK7" i="2" s="1"/>
  <c r="AI40" i="2"/>
  <c r="AK40" i="2" s="1"/>
  <c r="AI20" i="2"/>
  <c r="AK20" i="2" s="1"/>
  <c r="AI28" i="2"/>
  <c r="AK28" i="2" s="1"/>
  <c r="AI13" i="2"/>
  <c r="AK13" i="2" s="1"/>
  <c r="AI10" i="2"/>
  <c r="AK10" i="2" s="1"/>
  <c r="AI11" i="2"/>
  <c r="AK11" i="2" s="1"/>
  <c r="AI38" i="3"/>
  <c r="AK38" i="3" s="1"/>
  <c r="AI37" i="3"/>
  <c r="AK37" i="3" s="1"/>
  <c r="AI39" i="3"/>
  <c r="AK39" i="3" s="1"/>
  <c r="AI10" i="3"/>
  <c r="AK10" i="3" s="1"/>
  <c r="AI8" i="3"/>
  <c r="AK8" i="3" s="1"/>
  <c r="AI14" i="3"/>
  <c r="AK14" i="3" s="1"/>
  <c r="AI20" i="3"/>
  <c r="AK20" i="3" s="1"/>
  <c r="AI21" i="3"/>
  <c r="AK21" i="3" s="1"/>
  <c r="AI35" i="3"/>
  <c r="AK35" i="3" s="1"/>
  <c r="AI33" i="3"/>
  <c r="AK33" i="3" s="1"/>
  <c r="AI23" i="3"/>
  <c r="AK23" i="3" s="1"/>
  <c r="AI31" i="3"/>
  <c r="AK31" i="3" s="1"/>
  <c r="AI30" i="3"/>
  <c r="AK30" i="3" s="1"/>
  <c r="AI24" i="3"/>
  <c r="AK24" i="3" s="1"/>
  <c r="AI26" i="3"/>
  <c r="AK26" i="3" s="1"/>
  <c r="AI40" i="3"/>
  <c r="AK40" i="3" s="1"/>
  <c r="AI9" i="3"/>
  <c r="AK9" i="3" s="1"/>
  <c r="AJ6" i="2"/>
  <c r="AI39" i="5"/>
  <c r="AK39" i="5" s="1"/>
  <c r="AE39" i="6"/>
  <c r="AI38" i="5"/>
  <c r="AK38" i="5" s="1"/>
  <c r="AE38" i="6"/>
  <c r="AE40" i="5"/>
  <c r="AI40" i="4"/>
  <c r="AK40" i="4" s="1"/>
  <c r="AI37" i="5"/>
  <c r="AK37" i="5" s="1"/>
  <c r="AE37" i="6"/>
  <c r="AE28" i="5"/>
  <c r="AI28" i="4"/>
  <c r="AK28" i="4" s="1"/>
  <c r="AE29" i="5"/>
  <c r="AI29" i="4"/>
  <c r="AK29" i="4" s="1"/>
  <c r="AE22" i="5"/>
  <c r="AI22" i="4"/>
  <c r="AK22" i="4" s="1"/>
  <c r="AE19" i="5"/>
  <c r="AI19" i="4"/>
  <c r="AK19" i="4" s="1"/>
  <c r="AE27" i="5"/>
  <c r="AI27" i="4"/>
  <c r="AK27" i="4" s="1"/>
  <c r="AE34" i="5"/>
  <c r="AI34" i="4"/>
  <c r="AK34" i="4" s="1"/>
  <c r="AE18" i="5"/>
  <c r="AI18" i="4"/>
  <c r="AK18" i="4" s="1"/>
  <c r="AE25" i="5"/>
  <c r="AI25" i="4"/>
  <c r="AK25" i="4" s="1"/>
  <c r="AE32" i="5"/>
  <c r="AI32" i="4"/>
  <c r="AK32" i="4" s="1"/>
  <c r="AE17" i="5"/>
  <c r="AI17" i="4"/>
  <c r="AK17" i="4" s="1"/>
  <c r="C33" i="7"/>
  <c r="D33" i="6"/>
  <c r="AJ33" i="6" s="1"/>
  <c r="C35" i="7"/>
  <c r="D35" i="6"/>
  <c r="AJ35" i="6" s="1"/>
  <c r="AE20" i="5"/>
  <c r="AI20" i="4"/>
  <c r="AK20" i="4" s="1"/>
  <c r="D34" i="7"/>
  <c r="AJ34" i="7" s="1"/>
  <c r="AE21" i="5"/>
  <c r="AI21" i="4"/>
  <c r="AK21" i="4" s="1"/>
  <c r="AE35" i="5"/>
  <c r="AI35" i="4"/>
  <c r="AK35" i="4" s="1"/>
  <c r="AE33" i="5"/>
  <c r="AI33" i="4"/>
  <c r="AK33" i="4" s="1"/>
  <c r="AE23" i="5"/>
  <c r="AI23" i="4"/>
  <c r="AK23" i="4" s="1"/>
  <c r="AE31" i="5"/>
  <c r="AI31" i="4"/>
  <c r="AK31" i="4" s="1"/>
  <c r="AE30" i="5"/>
  <c r="AI30" i="4"/>
  <c r="AK30" i="4" s="1"/>
  <c r="AE24" i="5"/>
  <c r="AI24" i="4"/>
  <c r="AK24" i="4" s="1"/>
  <c r="D32" i="7"/>
  <c r="AJ32" i="7" s="1"/>
  <c r="AE26" i="5"/>
  <c r="AI26" i="4"/>
  <c r="AK26" i="4" s="1"/>
  <c r="AF6" i="2"/>
  <c r="AI6" i="1"/>
  <c r="AK6" i="1" s="1"/>
  <c r="AE9" i="5"/>
  <c r="AI9" i="4"/>
  <c r="AK9" i="4" s="1"/>
  <c r="AI10" i="4"/>
  <c r="AK10" i="4" s="1"/>
  <c r="AE10" i="5"/>
  <c r="AE8" i="5"/>
  <c r="AI8" i="4"/>
  <c r="AK8" i="4" s="1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 s="1"/>
  <c r="AE6" i="7"/>
  <c r="C10" i="7"/>
  <c r="D10" i="6"/>
  <c r="AJ10" i="6" s="1"/>
  <c r="C38" i="7"/>
  <c r="D38" i="6"/>
  <c r="AJ38" i="6" s="1"/>
  <c r="D39" i="5"/>
  <c r="AJ39" i="5" s="1"/>
  <c r="C39" i="6"/>
  <c r="D37" i="7"/>
  <c r="AJ37" i="7" s="1"/>
  <c r="D40" i="8"/>
  <c r="AJ40" i="8" s="1"/>
  <c r="C40" i="9"/>
  <c r="D24" i="7"/>
  <c r="AJ24" i="7" s="1"/>
  <c r="C23" i="7"/>
  <c r="D23" i="6"/>
  <c r="AJ23" i="6" s="1"/>
  <c r="C19" i="7"/>
  <c r="D19" i="7" s="1"/>
  <c r="AJ19" i="7" s="1"/>
  <c r="D19" i="6"/>
  <c r="AJ19" i="6" s="1"/>
  <c r="C29" i="7"/>
  <c r="D29" i="6"/>
  <c r="AJ29" i="6" s="1"/>
  <c r="C25" i="7"/>
  <c r="D25" i="6"/>
  <c r="AJ25" i="6" s="1"/>
  <c r="D18" i="7"/>
  <c r="AJ18" i="7" s="1"/>
  <c r="C27" i="7"/>
  <c r="D27" i="6"/>
  <c r="AJ27" i="6" s="1"/>
  <c r="C21" i="7"/>
  <c r="D21" i="6"/>
  <c r="AJ21" i="6" s="1"/>
  <c r="C31" i="7"/>
  <c r="D31" i="6"/>
  <c r="AJ31" i="6" s="1"/>
  <c r="D28" i="7"/>
  <c r="AJ28" i="7" s="1"/>
  <c r="D22" i="7"/>
  <c r="AJ22" i="7" s="1"/>
  <c r="D26" i="7"/>
  <c r="AJ26" i="7" s="1"/>
  <c r="D30" i="7"/>
  <c r="AJ30" i="7" s="1"/>
  <c r="D20" i="7"/>
  <c r="AJ20" i="7" s="1"/>
  <c r="C17" i="7"/>
  <c r="D17" i="6"/>
  <c r="AJ17" i="6" s="1"/>
  <c r="D12" i="7"/>
  <c r="AJ12" i="7" s="1"/>
  <c r="D11" i="5"/>
  <c r="AJ11" i="5" s="1"/>
  <c r="C11" i="6"/>
  <c r="C14" i="7"/>
  <c r="D14" i="6"/>
  <c r="AJ14" i="6" s="1"/>
  <c r="D15" i="5"/>
  <c r="AJ15" i="5" s="1"/>
  <c r="C15" i="6"/>
  <c r="C13" i="7"/>
  <c r="D13" i="6"/>
  <c r="AJ13" i="6" s="1"/>
  <c r="D7" i="5"/>
  <c r="AJ7" i="5" s="1"/>
  <c r="C7" i="6"/>
  <c r="D8" i="7"/>
  <c r="AJ8" i="7" s="1"/>
  <c r="D9" i="7"/>
  <c r="AJ9" i="7" s="1"/>
  <c r="C6" i="3"/>
  <c r="D6" i="3" s="1"/>
  <c r="AJ6" i="3" s="1"/>
  <c r="AI37" i="6" l="1"/>
  <c r="AK37" i="6" s="1"/>
  <c r="AE37" i="7"/>
  <c r="AI39" i="6"/>
  <c r="AK39" i="6" s="1"/>
  <c r="AE39" i="7"/>
  <c r="AI38" i="6"/>
  <c r="AK38" i="6" s="1"/>
  <c r="AE38" i="7"/>
  <c r="AI40" i="5"/>
  <c r="AK40" i="5" s="1"/>
  <c r="AE40" i="6"/>
  <c r="D32" i="8"/>
  <c r="AJ32" i="8" s="1"/>
  <c r="C32" i="9"/>
  <c r="AE30" i="6"/>
  <c r="AI30" i="5"/>
  <c r="AK30" i="5" s="1"/>
  <c r="AE23" i="6"/>
  <c r="AI23" i="5"/>
  <c r="AK23" i="5" s="1"/>
  <c r="AI35" i="5"/>
  <c r="AK35" i="5" s="1"/>
  <c r="AE35" i="6"/>
  <c r="D34" i="8"/>
  <c r="AJ34" i="8" s="1"/>
  <c r="C34" i="9"/>
  <c r="D35" i="8"/>
  <c r="AJ35" i="8" s="1"/>
  <c r="D35" i="7"/>
  <c r="AJ35" i="7" s="1"/>
  <c r="AE17" i="6"/>
  <c r="AI17" i="5"/>
  <c r="AK17" i="5" s="1"/>
  <c r="AE25" i="6"/>
  <c r="AI25" i="5"/>
  <c r="AK25" i="5" s="1"/>
  <c r="AI34" i="5"/>
  <c r="AK34" i="5" s="1"/>
  <c r="AE34" i="6"/>
  <c r="AE19" i="6"/>
  <c r="AI19" i="5"/>
  <c r="AK19" i="5" s="1"/>
  <c r="AE29" i="6"/>
  <c r="AI29" i="5"/>
  <c r="AK29" i="5" s="1"/>
  <c r="AE26" i="6"/>
  <c r="AI26" i="5"/>
  <c r="AK26" i="5" s="1"/>
  <c r="AE24" i="6"/>
  <c r="AI24" i="5"/>
  <c r="AK24" i="5" s="1"/>
  <c r="AE31" i="6"/>
  <c r="AI31" i="5"/>
  <c r="AK31" i="5" s="1"/>
  <c r="AI33" i="5"/>
  <c r="AK33" i="5" s="1"/>
  <c r="AE33" i="6"/>
  <c r="AE21" i="6"/>
  <c r="AI21" i="5"/>
  <c r="AK21" i="5" s="1"/>
  <c r="AE20" i="6"/>
  <c r="AI20" i="5"/>
  <c r="AK20" i="5" s="1"/>
  <c r="D33" i="7"/>
  <c r="AJ33" i="7" s="1"/>
  <c r="AE32" i="6"/>
  <c r="AI32" i="5"/>
  <c r="AK32" i="5" s="1"/>
  <c r="AE18" i="6"/>
  <c r="AI18" i="5"/>
  <c r="AK18" i="5" s="1"/>
  <c r="AE27" i="6"/>
  <c r="AI27" i="5"/>
  <c r="AK27" i="5" s="1"/>
  <c r="AE22" i="6"/>
  <c r="AI22" i="5"/>
  <c r="AK22" i="5" s="1"/>
  <c r="AE28" i="6"/>
  <c r="AI28" i="5"/>
  <c r="AK28" i="5" s="1"/>
  <c r="AE15" i="6"/>
  <c r="AI15" i="5"/>
  <c r="AK15" i="5" s="1"/>
  <c r="AE8" i="6"/>
  <c r="AI8" i="5"/>
  <c r="AK8" i="5" s="1"/>
  <c r="AI9" i="5"/>
  <c r="AK9" i="5" s="1"/>
  <c r="AE9" i="6"/>
  <c r="AE11" i="6"/>
  <c r="AI11" i="5"/>
  <c r="AK11" i="5" s="1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 s="1"/>
  <c r="AE14" i="6"/>
  <c r="AI14" i="5"/>
  <c r="AK14" i="5" s="1"/>
  <c r="AF6" i="3"/>
  <c r="AI6" i="2"/>
  <c r="AK6" i="2" s="1"/>
  <c r="AE6" i="8"/>
  <c r="D10" i="7"/>
  <c r="AJ10" i="7" s="1"/>
  <c r="D37" i="8"/>
  <c r="AJ37" i="8" s="1"/>
  <c r="C37" i="9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 s="1"/>
  <c r="C28" i="9"/>
  <c r="C18" i="9"/>
  <c r="D18" i="8"/>
  <c r="AJ18" i="8" s="1"/>
  <c r="D23" i="7"/>
  <c r="AJ23" i="7" s="1"/>
  <c r="D26" i="8"/>
  <c r="AJ26" i="8" s="1"/>
  <c r="C26" i="9"/>
  <c r="D21" i="7"/>
  <c r="AJ21" i="7" s="1"/>
  <c r="D29" i="7"/>
  <c r="AJ29" i="7" s="1"/>
  <c r="D30" i="8"/>
  <c r="AJ30" i="8" s="1"/>
  <c r="C30" i="9"/>
  <c r="D22" i="8"/>
  <c r="AJ22" i="8" s="1"/>
  <c r="C22" i="9"/>
  <c r="D31" i="7"/>
  <c r="AJ31" i="7" s="1"/>
  <c r="D27" i="7"/>
  <c r="AJ27" i="7" s="1"/>
  <c r="D25" i="7"/>
  <c r="AJ25" i="7" s="1"/>
  <c r="C19" i="9"/>
  <c r="D24" i="8"/>
  <c r="AJ24" i="8" s="1"/>
  <c r="C24" i="9"/>
  <c r="D17" i="7"/>
  <c r="AJ17" i="7" s="1"/>
  <c r="C15" i="7"/>
  <c r="D15" i="6"/>
  <c r="AJ15" i="6" s="1"/>
  <c r="C11" i="7"/>
  <c r="D11" i="6"/>
  <c r="AJ11" i="6" s="1"/>
  <c r="D13" i="7"/>
  <c r="AJ13" i="7" s="1"/>
  <c r="D14" i="7"/>
  <c r="AJ14" i="7" s="1"/>
  <c r="D12" i="8"/>
  <c r="AJ12" i="8" s="1"/>
  <c r="C12" i="9"/>
  <c r="D9" i="8"/>
  <c r="AJ9" i="8" s="1"/>
  <c r="C9" i="9"/>
  <c r="C8" i="9"/>
  <c r="D8" i="8"/>
  <c r="AJ8" i="8" s="1"/>
  <c r="C7" i="7"/>
  <c r="D7" i="6"/>
  <c r="AJ7" i="6" s="1"/>
  <c r="C6" i="4"/>
  <c r="D6" i="4" s="1"/>
  <c r="AJ6" i="4" s="1"/>
  <c r="D18" i="9" l="1"/>
  <c r="AJ18" i="9" s="1"/>
  <c r="C18" i="13"/>
  <c r="C18" i="14" s="1"/>
  <c r="AI39" i="7"/>
  <c r="AK39" i="7" s="1"/>
  <c r="AE39" i="8"/>
  <c r="AI38" i="7"/>
  <c r="AK38" i="7" s="1"/>
  <c r="AE38" i="8"/>
  <c r="AI37" i="7"/>
  <c r="AK37" i="7" s="1"/>
  <c r="AE37" i="8"/>
  <c r="AI40" i="6"/>
  <c r="AK40" i="6" s="1"/>
  <c r="AE40" i="7"/>
  <c r="AI35" i="6"/>
  <c r="AK35" i="6" s="1"/>
  <c r="AE35" i="7"/>
  <c r="AE22" i="7"/>
  <c r="AI22" i="6"/>
  <c r="AK22" i="6" s="1"/>
  <c r="AE18" i="7"/>
  <c r="AI18" i="6"/>
  <c r="AK18" i="6" s="1"/>
  <c r="D33" i="8"/>
  <c r="AJ33" i="8" s="1"/>
  <c r="C33" i="9"/>
  <c r="AE21" i="7"/>
  <c r="AI21" i="6"/>
  <c r="AK21" i="6" s="1"/>
  <c r="AE31" i="7"/>
  <c r="AI31" i="6"/>
  <c r="AK31" i="6" s="1"/>
  <c r="AE26" i="7"/>
  <c r="AI26" i="6"/>
  <c r="AK26" i="6" s="1"/>
  <c r="AE19" i="7"/>
  <c r="AI19" i="6"/>
  <c r="AK19" i="6" s="1"/>
  <c r="AE25" i="7"/>
  <c r="AI25" i="6"/>
  <c r="AK25" i="6" s="1"/>
  <c r="C35" i="9"/>
  <c r="AE30" i="7"/>
  <c r="AI30" i="6"/>
  <c r="AK30" i="6" s="1"/>
  <c r="AI33" i="6"/>
  <c r="AK33" i="6" s="1"/>
  <c r="AE33" i="7"/>
  <c r="AI34" i="6"/>
  <c r="AK34" i="6" s="1"/>
  <c r="AE34" i="7"/>
  <c r="D34" i="9"/>
  <c r="AJ34" i="9" s="1"/>
  <c r="C34" i="13"/>
  <c r="D32" i="9"/>
  <c r="AJ32" i="9" s="1"/>
  <c r="C32" i="13"/>
  <c r="AE28" i="7"/>
  <c r="AI28" i="6"/>
  <c r="AK28" i="6" s="1"/>
  <c r="AE27" i="7"/>
  <c r="AI27" i="6"/>
  <c r="AK27" i="6" s="1"/>
  <c r="AE32" i="7"/>
  <c r="AI32" i="6"/>
  <c r="AK32" i="6" s="1"/>
  <c r="AE20" i="7"/>
  <c r="AI20" i="6"/>
  <c r="AK20" i="6" s="1"/>
  <c r="AE24" i="7"/>
  <c r="AI24" i="6"/>
  <c r="AK24" i="6" s="1"/>
  <c r="AE29" i="7"/>
  <c r="AI29" i="6"/>
  <c r="AK29" i="6" s="1"/>
  <c r="AE17" i="7"/>
  <c r="AI17" i="6"/>
  <c r="AK17" i="6" s="1"/>
  <c r="AE23" i="7"/>
  <c r="AI23" i="6"/>
  <c r="AK23" i="6" s="1"/>
  <c r="AF6" i="4"/>
  <c r="AI6" i="3"/>
  <c r="AK6" i="3" s="1"/>
  <c r="AE13" i="7"/>
  <c r="AI13" i="6"/>
  <c r="AK13" i="6" s="1"/>
  <c r="AI11" i="6"/>
  <c r="AK11" i="6" s="1"/>
  <c r="AE11" i="7"/>
  <c r="AE8" i="7"/>
  <c r="AI8" i="6"/>
  <c r="AK8" i="6" s="1"/>
  <c r="AE9" i="7"/>
  <c r="AI9" i="6"/>
  <c r="AK9" i="6" s="1"/>
  <c r="AE10" i="7"/>
  <c r="AI10" i="6"/>
  <c r="AK10" i="6" s="1"/>
  <c r="AE14" i="7"/>
  <c r="AI14" i="6"/>
  <c r="AK14" i="6" s="1"/>
  <c r="AI12" i="6"/>
  <c r="AK12" i="6" s="1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 s="1"/>
  <c r="D37" i="9"/>
  <c r="AJ37" i="9" s="1"/>
  <c r="C37" i="13"/>
  <c r="D39" i="7"/>
  <c r="AJ39" i="7" s="1"/>
  <c r="C38" i="9"/>
  <c r="D38" i="8"/>
  <c r="AJ38" i="8" s="1"/>
  <c r="D31" i="8"/>
  <c r="AJ31" i="8" s="1"/>
  <c r="C31" i="9"/>
  <c r="D21" i="8"/>
  <c r="AJ21" i="8" s="1"/>
  <c r="C21" i="9"/>
  <c r="D24" i="9"/>
  <c r="AJ24" i="9" s="1"/>
  <c r="C24" i="13"/>
  <c r="D30" i="9"/>
  <c r="AJ30" i="9" s="1"/>
  <c r="C30" i="13"/>
  <c r="D28" i="9"/>
  <c r="AJ28" i="9" s="1"/>
  <c r="C28" i="13"/>
  <c r="D25" i="8"/>
  <c r="AJ25" i="8" s="1"/>
  <c r="C25" i="9"/>
  <c r="D22" i="9"/>
  <c r="AJ22" i="9" s="1"/>
  <c r="C22" i="13"/>
  <c r="D26" i="9"/>
  <c r="AJ26" i="9" s="1"/>
  <c r="C26" i="13"/>
  <c r="D20" i="9"/>
  <c r="AJ20" i="9" s="1"/>
  <c r="C20" i="13"/>
  <c r="C23" i="9"/>
  <c r="D23" i="8"/>
  <c r="AJ23" i="8" s="1"/>
  <c r="D19" i="8"/>
  <c r="AJ19" i="8" s="1"/>
  <c r="D27" i="8"/>
  <c r="AJ27" i="8" s="1"/>
  <c r="C27" i="9"/>
  <c r="C29" i="9"/>
  <c r="D29" i="8"/>
  <c r="AJ29" i="8" s="1"/>
  <c r="D17" i="8"/>
  <c r="AJ17" i="8" s="1"/>
  <c r="C17" i="9"/>
  <c r="C14" i="9"/>
  <c r="D14" i="8"/>
  <c r="AJ14" i="8" s="1"/>
  <c r="D11" i="7"/>
  <c r="AJ11" i="7" s="1"/>
  <c r="D12" i="9"/>
  <c r="AJ12" i="9" s="1"/>
  <c r="C12" i="13"/>
  <c r="C13" i="9"/>
  <c r="D13" i="8"/>
  <c r="AJ13" i="8" s="1"/>
  <c r="D15" i="7"/>
  <c r="AJ15" i="7" s="1"/>
  <c r="D7" i="7"/>
  <c r="AJ7" i="7" s="1"/>
  <c r="D8" i="9"/>
  <c r="AJ8" i="9" s="1"/>
  <c r="C8" i="13"/>
  <c r="D9" i="9"/>
  <c r="AJ9" i="9" s="1"/>
  <c r="C9" i="13"/>
  <c r="C6" i="5"/>
  <c r="AI40" i="7" l="1"/>
  <c r="AK40" i="7" s="1"/>
  <c r="AE40" i="8"/>
  <c r="AI37" i="8"/>
  <c r="AK37" i="8" s="1"/>
  <c r="AE37" i="9"/>
  <c r="AI39" i="8"/>
  <c r="AK39" i="8" s="1"/>
  <c r="AE39" i="9"/>
  <c r="AI38" i="8"/>
  <c r="AK38" i="8" s="1"/>
  <c r="AE38" i="9"/>
  <c r="AI33" i="7"/>
  <c r="AK33" i="7" s="1"/>
  <c r="AE33" i="8"/>
  <c r="D33" i="9"/>
  <c r="AJ33" i="9" s="1"/>
  <c r="C33" i="13"/>
  <c r="AE17" i="8"/>
  <c r="AI17" i="7"/>
  <c r="AK17" i="7" s="1"/>
  <c r="AE24" i="8"/>
  <c r="AI24" i="7"/>
  <c r="AK24" i="7" s="1"/>
  <c r="AE32" i="8"/>
  <c r="AI32" i="7"/>
  <c r="AK32" i="7" s="1"/>
  <c r="AE28" i="8"/>
  <c r="AI28" i="7"/>
  <c r="AK28" i="7" s="1"/>
  <c r="AE19" i="8"/>
  <c r="AI19" i="7"/>
  <c r="AK19" i="7" s="1"/>
  <c r="AE31" i="8"/>
  <c r="AI31" i="7"/>
  <c r="AK31" i="7" s="1"/>
  <c r="AE22" i="8"/>
  <c r="AI22" i="7"/>
  <c r="AK22" i="7" s="1"/>
  <c r="C32" i="14"/>
  <c r="D32" i="13"/>
  <c r="AJ32" i="13" s="1"/>
  <c r="AI34" i="7"/>
  <c r="AK34" i="7" s="1"/>
  <c r="AE34" i="8"/>
  <c r="AI35" i="7"/>
  <c r="AK35" i="7" s="1"/>
  <c r="AE35" i="8"/>
  <c r="C34" i="14"/>
  <c r="D34" i="13"/>
  <c r="AJ34" i="13" s="1"/>
  <c r="D35" i="9"/>
  <c r="AJ35" i="9" s="1"/>
  <c r="C35" i="13"/>
  <c r="AE23" i="8"/>
  <c r="AI23" i="7"/>
  <c r="AK23" i="7" s="1"/>
  <c r="AE29" i="8"/>
  <c r="AI29" i="7"/>
  <c r="AK29" i="7" s="1"/>
  <c r="AE20" i="8"/>
  <c r="AI20" i="7"/>
  <c r="AK20" i="7" s="1"/>
  <c r="AE27" i="8"/>
  <c r="AI27" i="7"/>
  <c r="AK27" i="7" s="1"/>
  <c r="AE30" i="8"/>
  <c r="AI30" i="7"/>
  <c r="AK30" i="7" s="1"/>
  <c r="AE25" i="8"/>
  <c r="AI25" i="7"/>
  <c r="AK25" i="7" s="1"/>
  <c r="AE26" i="8"/>
  <c r="AI26" i="7"/>
  <c r="AK26" i="7" s="1"/>
  <c r="AE21" i="8"/>
  <c r="AI21" i="7"/>
  <c r="AK21" i="7" s="1"/>
  <c r="AE18" i="8"/>
  <c r="AI18" i="7"/>
  <c r="AK18" i="7" s="1"/>
  <c r="AE15" i="8"/>
  <c r="AI15" i="7"/>
  <c r="AK15" i="7" s="1"/>
  <c r="AE10" i="8"/>
  <c r="AI10" i="7"/>
  <c r="AK10" i="7" s="1"/>
  <c r="AE8" i="8"/>
  <c r="AI8" i="7"/>
  <c r="AK8" i="7" s="1"/>
  <c r="AE13" i="8"/>
  <c r="AI13" i="7"/>
  <c r="AK13" i="7" s="1"/>
  <c r="AE12" i="8"/>
  <c r="AI12" i="7"/>
  <c r="AK12" i="7" s="1"/>
  <c r="AE7" i="8"/>
  <c r="AI7" i="7"/>
  <c r="AK7" i="7" s="1"/>
  <c r="AE11" i="8"/>
  <c r="AI11" i="7"/>
  <c r="AK11" i="7" s="1"/>
  <c r="AE14" i="8"/>
  <c r="AI14" i="7"/>
  <c r="AK14" i="7" s="1"/>
  <c r="AE9" i="8"/>
  <c r="AI9" i="7"/>
  <c r="AK9" i="7" s="1"/>
  <c r="AF6" i="5"/>
  <c r="AI6" i="4"/>
  <c r="AK6" i="4" s="1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 s="1"/>
  <c r="C39" i="9"/>
  <c r="C40" i="15"/>
  <c r="D40" i="15" s="1"/>
  <c r="AJ40" i="15" s="1"/>
  <c r="D40" i="14"/>
  <c r="AJ40" i="14" s="1"/>
  <c r="C30" i="14"/>
  <c r="D30" i="13"/>
  <c r="AJ30" i="13" s="1"/>
  <c r="D21" i="9"/>
  <c r="AJ21" i="9" s="1"/>
  <c r="C21" i="13"/>
  <c r="D18" i="13"/>
  <c r="AJ18" i="13" s="1"/>
  <c r="D27" i="9"/>
  <c r="AJ27" i="9" s="1"/>
  <c r="C27" i="13"/>
  <c r="C26" i="14"/>
  <c r="D26" i="13"/>
  <c r="AJ26" i="13" s="1"/>
  <c r="D23" i="9"/>
  <c r="AJ23" i="9" s="1"/>
  <c r="C23" i="13"/>
  <c r="D19" i="9"/>
  <c r="AJ19" i="9" s="1"/>
  <c r="C19" i="13"/>
  <c r="C20" i="14"/>
  <c r="D20" i="13"/>
  <c r="AJ20" i="13" s="1"/>
  <c r="C22" i="14"/>
  <c r="D22" i="13"/>
  <c r="AJ22" i="13" s="1"/>
  <c r="C28" i="14"/>
  <c r="D28" i="13"/>
  <c r="AJ28" i="13" s="1"/>
  <c r="C24" i="14"/>
  <c r="D24" i="13"/>
  <c r="AJ24" i="13" s="1"/>
  <c r="D31" i="9"/>
  <c r="AJ31" i="9" s="1"/>
  <c r="C31" i="13"/>
  <c r="D25" i="9"/>
  <c r="AJ25" i="9" s="1"/>
  <c r="C25" i="13"/>
  <c r="D29" i="9"/>
  <c r="AJ29" i="9" s="1"/>
  <c r="C29" i="13"/>
  <c r="D17" i="9"/>
  <c r="AJ17" i="9" s="1"/>
  <c r="C17" i="13"/>
  <c r="D13" i="9"/>
  <c r="AJ13" i="9" s="1"/>
  <c r="C13" i="13"/>
  <c r="D11" i="8"/>
  <c r="AJ11" i="8" s="1"/>
  <c r="C11" i="9"/>
  <c r="C12" i="14"/>
  <c r="D12" i="13"/>
  <c r="AJ12" i="13" s="1"/>
  <c r="D15" i="8"/>
  <c r="AJ15" i="8" s="1"/>
  <c r="C15" i="9"/>
  <c r="D14" i="9"/>
  <c r="AJ14" i="9" s="1"/>
  <c r="C14" i="13"/>
  <c r="C8" i="14"/>
  <c r="D8" i="13"/>
  <c r="AJ8" i="13" s="1"/>
  <c r="C6" i="6"/>
  <c r="D6" i="5"/>
  <c r="AJ6" i="5" s="1"/>
  <c r="C9" i="14"/>
  <c r="D9" i="13"/>
  <c r="AJ9" i="13" s="1"/>
  <c r="D7" i="8"/>
  <c r="AJ7" i="8" s="1"/>
  <c r="C7" i="9"/>
  <c r="AI37" i="9" l="1"/>
  <c r="AK37" i="9" s="1"/>
  <c r="AE37" i="13"/>
  <c r="AI39" i="9"/>
  <c r="AK39" i="9" s="1"/>
  <c r="AE39" i="13"/>
  <c r="AI40" i="8"/>
  <c r="AK40" i="8" s="1"/>
  <c r="AE40" i="9"/>
  <c r="AI38" i="9"/>
  <c r="AK38" i="9" s="1"/>
  <c r="AE38" i="13"/>
  <c r="C35" i="14"/>
  <c r="D35" i="13"/>
  <c r="AJ35" i="13" s="1"/>
  <c r="C33" i="14"/>
  <c r="D33" i="13"/>
  <c r="AJ33" i="13" s="1"/>
  <c r="AE21" i="9"/>
  <c r="AI21" i="8"/>
  <c r="AK21" i="8" s="1"/>
  <c r="AE25" i="9"/>
  <c r="AI25" i="8"/>
  <c r="AK25" i="8" s="1"/>
  <c r="AE27" i="9"/>
  <c r="AI27" i="8"/>
  <c r="AK27" i="8" s="1"/>
  <c r="AE29" i="9"/>
  <c r="AI29" i="8"/>
  <c r="AK29" i="8" s="1"/>
  <c r="D32" i="14"/>
  <c r="AJ32" i="14" s="1"/>
  <c r="C32" i="15"/>
  <c r="D32" i="15" s="1"/>
  <c r="AJ32" i="15" s="1"/>
  <c r="AE31" i="9"/>
  <c r="AI31" i="8"/>
  <c r="AK31" i="8" s="1"/>
  <c r="AE28" i="9"/>
  <c r="AI28" i="8"/>
  <c r="AK28" i="8" s="1"/>
  <c r="AE24" i="9"/>
  <c r="AI24" i="8"/>
  <c r="AK24" i="8" s="1"/>
  <c r="AI35" i="8"/>
  <c r="AK35" i="8" s="1"/>
  <c r="AE35" i="9"/>
  <c r="AI34" i="8"/>
  <c r="AK34" i="8" s="1"/>
  <c r="AE34" i="9"/>
  <c r="AI33" i="8"/>
  <c r="AK33" i="8" s="1"/>
  <c r="AE33" i="9"/>
  <c r="AE18" i="9"/>
  <c r="AI18" i="8"/>
  <c r="AK18" i="8" s="1"/>
  <c r="AE26" i="9"/>
  <c r="AI26" i="8"/>
  <c r="AK26" i="8" s="1"/>
  <c r="AE30" i="9"/>
  <c r="AI30" i="8"/>
  <c r="AK30" i="8" s="1"/>
  <c r="AE20" i="9"/>
  <c r="AI20" i="8"/>
  <c r="AK20" i="8" s="1"/>
  <c r="AE23" i="9"/>
  <c r="AI23" i="8"/>
  <c r="AK23" i="8" s="1"/>
  <c r="C34" i="15"/>
  <c r="D34" i="15" s="1"/>
  <c r="AJ34" i="15" s="1"/>
  <c r="D34" i="14"/>
  <c r="AJ34" i="14" s="1"/>
  <c r="AE22" i="9"/>
  <c r="AI22" i="8"/>
  <c r="AK22" i="8" s="1"/>
  <c r="AE19" i="9"/>
  <c r="AI19" i="8"/>
  <c r="AK19" i="8" s="1"/>
  <c r="AE32" i="9"/>
  <c r="AI32" i="8"/>
  <c r="AK32" i="8" s="1"/>
  <c r="AE17" i="9"/>
  <c r="AI17" i="8"/>
  <c r="AK17" i="8" s="1"/>
  <c r="AF6" i="6"/>
  <c r="AI6" i="5"/>
  <c r="AK6" i="5" s="1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 s="1"/>
  <c r="AE15" i="9"/>
  <c r="AI15" i="8"/>
  <c r="AK15" i="8" s="1"/>
  <c r="AE6" i="14"/>
  <c r="C10" i="14"/>
  <c r="D10" i="13"/>
  <c r="AJ10" i="13" s="1"/>
  <c r="C38" i="14"/>
  <c r="D38" i="13"/>
  <c r="AJ38" i="13" s="1"/>
  <c r="D39" i="9"/>
  <c r="AJ39" i="9" s="1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 s="1"/>
  <c r="C23" i="14"/>
  <c r="D23" i="13"/>
  <c r="AJ23" i="13" s="1"/>
  <c r="C27" i="14"/>
  <c r="D27" i="13"/>
  <c r="AJ27" i="13" s="1"/>
  <c r="C21" i="14"/>
  <c r="D21" i="13"/>
  <c r="AJ21" i="13" s="1"/>
  <c r="C28" i="15"/>
  <c r="D28" i="15" s="1"/>
  <c r="AJ28" i="15" s="1"/>
  <c r="D28" i="14"/>
  <c r="AJ28" i="14" s="1"/>
  <c r="C20" i="15"/>
  <c r="D20" i="14"/>
  <c r="AJ20" i="14" s="1"/>
  <c r="C25" i="14"/>
  <c r="D25" i="13"/>
  <c r="AJ25" i="13" s="1"/>
  <c r="C19" i="14"/>
  <c r="D19" i="13"/>
  <c r="AJ19" i="13" s="1"/>
  <c r="D24" i="14"/>
  <c r="AJ24" i="14" s="1"/>
  <c r="C24" i="15"/>
  <c r="D24" i="15" s="1"/>
  <c r="AJ24" i="15" s="1"/>
  <c r="C22" i="15"/>
  <c r="D22" i="15" s="1"/>
  <c r="AJ22" i="15" s="1"/>
  <c r="D22" i="14"/>
  <c r="AJ22" i="14" s="1"/>
  <c r="C26" i="15"/>
  <c r="D26" i="15" s="1"/>
  <c r="AJ26" i="15" s="1"/>
  <c r="D26" i="14"/>
  <c r="AJ26" i="14" s="1"/>
  <c r="D18" i="14"/>
  <c r="AJ18" i="14" s="1"/>
  <c r="C18" i="15"/>
  <c r="D18" i="15" s="1"/>
  <c r="AJ18" i="15" s="1"/>
  <c r="D30" i="14"/>
  <c r="AJ30" i="14" s="1"/>
  <c r="C30" i="15"/>
  <c r="D30" i="15" s="1"/>
  <c r="AJ30" i="15" s="1"/>
  <c r="C17" i="14"/>
  <c r="D17" i="13"/>
  <c r="AJ17" i="13" s="1"/>
  <c r="C14" i="14"/>
  <c r="D14" i="13"/>
  <c r="AJ14" i="13" s="1"/>
  <c r="C13" i="14"/>
  <c r="D13" i="13"/>
  <c r="AJ13" i="13" s="1"/>
  <c r="D15" i="9"/>
  <c r="AJ15" i="9" s="1"/>
  <c r="C15" i="13"/>
  <c r="D11" i="9"/>
  <c r="AJ11" i="9" s="1"/>
  <c r="C11" i="13"/>
  <c r="D12" i="14"/>
  <c r="AJ12" i="14" s="1"/>
  <c r="C12" i="15"/>
  <c r="D12" i="15" s="1"/>
  <c r="AJ12" i="15" s="1"/>
  <c r="D9" i="14"/>
  <c r="AJ9" i="14" s="1"/>
  <c r="C9" i="15"/>
  <c r="D9" i="15" s="1"/>
  <c r="AJ9" i="15" s="1"/>
  <c r="C8" i="15"/>
  <c r="D8" i="15" s="1"/>
  <c r="AJ8" i="15" s="1"/>
  <c r="D8" i="14"/>
  <c r="AJ8" i="14" s="1"/>
  <c r="D7" i="9"/>
  <c r="AJ7" i="9" s="1"/>
  <c r="C7" i="13"/>
  <c r="C6" i="7"/>
  <c r="D6" i="6"/>
  <c r="AJ6" i="6" s="1"/>
  <c r="D20" i="15" l="1"/>
  <c r="AJ20" i="15" s="1"/>
  <c r="AI38" i="13"/>
  <c r="AK38" i="13" s="1"/>
  <c r="AE38" i="14"/>
  <c r="AI40" i="9"/>
  <c r="AK40" i="9" s="1"/>
  <c r="AE40" i="13"/>
  <c r="AI37" i="13"/>
  <c r="AK37" i="13" s="1"/>
  <c r="AE37" i="14"/>
  <c r="AI39" i="13"/>
  <c r="AK39" i="13" s="1"/>
  <c r="AE39" i="14"/>
  <c r="AI34" i="9"/>
  <c r="AK34" i="9" s="1"/>
  <c r="AE34" i="13"/>
  <c r="AE32" i="13"/>
  <c r="AI32" i="9"/>
  <c r="AK32" i="9" s="1"/>
  <c r="AE22" i="13"/>
  <c r="AI22" i="9"/>
  <c r="AK22" i="9" s="1"/>
  <c r="AE23" i="13"/>
  <c r="AI23" i="9"/>
  <c r="AK23" i="9" s="1"/>
  <c r="AE30" i="13"/>
  <c r="AI30" i="9"/>
  <c r="AK30" i="9" s="1"/>
  <c r="AE18" i="13"/>
  <c r="AI18" i="9"/>
  <c r="AK18" i="9" s="1"/>
  <c r="AE24" i="13"/>
  <c r="AI24" i="9"/>
  <c r="AK24" i="9" s="1"/>
  <c r="AE31" i="13"/>
  <c r="AI31" i="9"/>
  <c r="AK31" i="9" s="1"/>
  <c r="AE29" i="13"/>
  <c r="AI29" i="9"/>
  <c r="AK29" i="9" s="1"/>
  <c r="AE25" i="13"/>
  <c r="AI25" i="9"/>
  <c r="AK25" i="9" s="1"/>
  <c r="C33" i="15"/>
  <c r="D33" i="15" s="1"/>
  <c r="AJ33" i="15" s="1"/>
  <c r="D33" i="14"/>
  <c r="AJ33" i="14" s="1"/>
  <c r="AI33" i="9"/>
  <c r="AK33" i="9" s="1"/>
  <c r="AE33" i="13"/>
  <c r="AI35" i="9"/>
  <c r="AK35" i="9" s="1"/>
  <c r="AE35" i="13"/>
  <c r="AE17" i="13"/>
  <c r="AI17" i="9"/>
  <c r="AK17" i="9" s="1"/>
  <c r="AE19" i="13"/>
  <c r="AI19" i="9"/>
  <c r="AK19" i="9" s="1"/>
  <c r="AE20" i="13"/>
  <c r="AI20" i="9"/>
  <c r="AK20" i="9" s="1"/>
  <c r="AE26" i="13"/>
  <c r="AI26" i="9"/>
  <c r="AK26" i="9" s="1"/>
  <c r="AE28" i="13"/>
  <c r="AI28" i="9"/>
  <c r="AK28" i="9" s="1"/>
  <c r="AE27" i="13"/>
  <c r="AI27" i="9"/>
  <c r="AK27" i="9" s="1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 s="1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I6" i="6"/>
  <c r="AK6" i="6" s="1"/>
  <c r="AF6" i="7"/>
  <c r="AE6" i="15"/>
  <c r="C10" i="15"/>
  <c r="D10" i="15" s="1"/>
  <c r="AJ10" i="15" s="1"/>
  <c r="D10" i="14"/>
  <c r="AJ10" i="14" s="1"/>
  <c r="C39" i="14"/>
  <c r="D39" i="13"/>
  <c r="AJ39" i="13" s="1"/>
  <c r="D38" i="14"/>
  <c r="AJ38" i="14" s="1"/>
  <c r="C38" i="15"/>
  <c r="D38" i="15" s="1"/>
  <c r="AJ38" i="15" s="1"/>
  <c r="D25" i="14"/>
  <c r="AJ25" i="14" s="1"/>
  <c r="C25" i="15"/>
  <c r="D25" i="15" s="1"/>
  <c r="AJ25" i="15" s="1"/>
  <c r="D27" i="14"/>
  <c r="AJ27" i="14" s="1"/>
  <c r="C27" i="15"/>
  <c r="D27" i="15" s="1"/>
  <c r="AJ27" i="15" s="1"/>
  <c r="C31" i="15"/>
  <c r="D31" i="15" s="1"/>
  <c r="AJ31" i="15" s="1"/>
  <c r="D31" i="14"/>
  <c r="AJ31" i="14" s="1"/>
  <c r="C19" i="15"/>
  <c r="D19" i="15" s="1"/>
  <c r="AJ19" i="15" s="1"/>
  <c r="D19" i="14"/>
  <c r="AJ19" i="14" s="1"/>
  <c r="D21" i="14"/>
  <c r="AJ21" i="14" s="1"/>
  <c r="C21" i="15"/>
  <c r="D21" i="15" s="1"/>
  <c r="AJ21" i="15" s="1"/>
  <c r="C23" i="15"/>
  <c r="D23" i="15" s="1"/>
  <c r="AJ23" i="15" s="1"/>
  <c r="D23" i="14"/>
  <c r="AJ23" i="14" s="1"/>
  <c r="D29" i="14"/>
  <c r="AJ29" i="14" s="1"/>
  <c r="C29" i="15"/>
  <c r="D29" i="15" s="1"/>
  <c r="AJ29" i="15" s="1"/>
  <c r="C17" i="15"/>
  <c r="D17" i="15" s="1"/>
  <c r="AJ17" i="15" s="1"/>
  <c r="D17" i="14"/>
  <c r="AJ17" i="14" s="1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 s="1"/>
  <c r="D6" i="7"/>
  <c r="AJ6" i="7" s="1"/>
  <c r="C7" i="14"/>
  <c r="D7" i="13"/>
  <c r="AJ7" i="13" s="1"/>
  <c r="AI39" i="14" l="1"/>
  <c r="AK39" i="14" s="1"/>
  <c r="AE39" i="15"/>
  <c r="AI39" i="15" s="1"/>
  <c r="AK39" i="15" s="1"/>
  <c r="AI40" i="13"/>
  <c r="AK40" i="13" s="1"/>
  <c r="AE40" i="14"/>
  <c r="AI37" i="14"/>
  <c r="AK37" i="14" s="1"/>
  <c r="AE37" i="15"/>
  <c r="AI37" i="15" s="1"/>
  <c r="AK37" i="15" s="1"/>
  <c r="AI38" i="14"/>
  <c r="AK38" i="14" s="1"/>
  <c r="AE38" i="15"/>
  <c r="AI38" i="15" s="1"/>
  <c r="AK38" i="15" s="1"/>
  <c r="AE21" i="14"/>
  <c r="AI21" i="13"/>
  <c r="AK21" i="13" s="1"/>
  <c r="AE28" i="14"/>
  <c r="AI28" i="13"/>
  <c r="AK28" i="13" s="1"/>
  <c r="AE20" i="14"/>
  <c r="AI20" i="13"/>
  <c r="AK20" i="13" s="1"/>
  <c r="AE17" i="14"/>
  <c r="AI17" i="13"/>
  <c r="AK17" i="13" s="1"/>
  <c r="AE25" i="14"/>
  <c r="AI25" i="13"/>
  <c r="AK25" i="13" s="1"/>
  <c r="AE31" i="14"/>
  <c r="AI31" i="13"/>
  <c r="AK31" i="13" s="1"/>
  <c r="AE18" i="14"/>
  <c r="AI18" i="13"/>
  <c r="AK18" i="13" s="1"/>
  <c r="AE23" i="14"/>
  <c r="AI23" i="13"/>
  <c r="AK23" i="13" s="1"/>
  <c r="AE32" i="14"/>
  <c r="AI32" i="13"/>
  <c r="AK32" i="13" s="1"/>
  <c r="AI33" i="13"/>
  <c r="AK33" i="13" s="1"/>
  <c r="AE33" i="14"/>
  <c r="AI35" i="13"/>
  <c r="AK35" i="13" s="1"/>
  <c r="AE35" i="14"/>
  <c r="AI34" i="13"/>
  <c r="AK34" i="13" s="1"/>
  <c r="AE34" i="14"/>
  <c r="AE27" i="14"/>
  <c r="AI27" i="13"/>
  <c r="AK27" i="13" s="1"/>
  <c r="AE26" i="14"/>
  <c r="AI26" i="13"/>
  <c r="AK26" i="13" s="1"/>
  <c r="AE19" i="14"/>
  <c r="AI19" i="13"/>
  <c r="AK19" i="13" s="1"/>
  <c r="AE29" i="14"/>
  <c r="AI29" i="13"/>
  <c r="AK29" i="13" s="1"/>
  <c r="AE24" i="14"/>
  <c r="AI24" i="13"/>
  <c r="AK24" i="13" s="1"/>
  <c r="AE30" i="14"/>
  <c r="AI30" i="13"/>
  <c r="AK30" i="13" s="1"/>
  <c r="AE22" i="14"/>
  <c r="AI22" i="13"/>
  <c r="AK22" i="13" s="1"/>
  <c r="AI11" i="13"/>
  <c r="AK11" i="13" s="1"/>
  <c r="AE11" i="14"/>
  <c r="AE7" i="14"/>
  <c r="AI7" i="13"/>
  <c r="AK7" i="13" s="1"/>
  <c r="AE13" i="14"/>
  <c r="AI13" i="13"/>
  <c r="AK13" i="13" s="1"/>
  <c r="AI12" i="13"/>
  <c r="AK12" i="13" s="1"/>
  <c r="AE12" i="14"/>
  <c r="AI6" i="7"/>
  <c r="AK6" i="7" s="1"/>
  <c r="AF6" i="8"/>
  <c r="AE8" i="14"/>
  <c r="AI8" i="13"/>
  <c r="AK8" i="13" s="1"/>
  <c r="AE10" i="14"/>
  <c r="AI10" i="13"/>
  <c r="AK10" i="13" s="1"/>
  <c r="AE14" i="14"/>
  <c r="AI14" i="13"/>
  <c r="AK14" i="13" s="1"/>
  <c r="AE9" i="14"/>
  <c r="AI9" i="13"/>
  <c r="AK9" i="13" s="1"/>
  <c r="AE15" i="14"/>
  <c r="AI15" i="13"/>
  <c r="AK15" i="13" s="1"/>
  <c r="D39" i="14"/>
  <c r="AJ39" i="14" s="1"/>
  <c r="C39" i="15"/>
  <c r="D39" i="15" s="1"/>
  <c r="AJ39" i="15" s="1"/>
  <c r="C15" i="15"/>
  <c r="D15" i="15" s="1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 s="1"/>
  <c r="AI40" i="14" l="1"/>
  <c r="AK40" i="14" s="1"/>
  <c r="AE40" i="15"/>
  <c r="AI40" i="15" s="1"/>
  <c r="AK40" i="15" s="1"/>
  <c r="AI34" i="14"/>
  <c r="AK34" i="14" s="1"/>
  <c r="AE34" i="15"/>
  <c r="AI34" i="15" s="1"/>
  <c r="AK34" i="15" s="1"/>
  <c r="AI33" i="14"/>
  <c r="AK33" i="14" s="1"/>
  <c r="AE33" i="15"/>
  <c r="AI33" i="15" s="1"/>
  <c r="AK33" i="15" s="1"/>
  <c r="AE30" i="15"/>
  <c r="AI30" i="15" s="1"/>
  <c r="AK30" i="15" s="1"/>
  <c r="AI30" i="14"/>
  <c r="AK30" i="14" s="1"/>
  <c r="AE29" i="15"/>
  <c r="AI29" i="15" s="1"/>
  <c r="AK29" i="15" s="1"/>
  <c r="AI29" i="14"/>
  <c r="AK29" i="14" s="1"/>
  <c r="AE26" i="15"/>
  <c r="AI26" i="15" s="1"/>
  <c r="AK26" i="15" s="1"/>
  <c r="AI26" i="14"/>
  <c r="AK26" i="14" s="1"/>
  <c r="AE23" i="15"/>
  <c r="AI23" i="15" s="1"/>
  <c r="AK23" i="15" s="1"/>
  <c r="AI23" i="14"/>
  <c r="AK23" i="14" s="1"/>
  <c r="AE31" i="15"/>
  <c r="AI31" i="15" s="1"/>
  <c r="AK31" i="15" s="1"/>
  <c r="AI31" i="14"/>
  <c r="AK31" i="14" s="1"/>
  <c r="AE17" i="15"/>
  <c r="AI17" i="15" s="1"/>
  <c r="AK17" i="15" s="1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E22" i="15"/>
  <c r="AI22" i="15" s="1"/>
  <c r="AK22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5" s="1"/>
  <c r="AK18" i="15" s="1"/>
  <c r="AI18" i="14"/>
  <c r="AK18" i="14" s="1"/>
  <c r="AE25" i="15"/>
  <c r="AI25" i="15" s="1"/>
  <c r="AK25" i="15" s="1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E14" i="15"/>
  <c r="AI14" i="15" s="1"/>
  <c r="AK14" i="15" s="1"/>
  <c r="AI14" i="14"/>
  <c r="AK14" i="14" s="1"/>
  <c r="AE8" i="15"/>
  <c r="AI8" i="15" s="1"/>
  <c r="AK8" i="15" s="1"/>
  <c r="AI8" i="14"/>
  <c r="AK8" i="14" s="1"/>
  <c r="AI7" i="14"/>
  <c r="AK7" i="14" s="1"/>
  <c r="AE7" i="15"/>
  <c r="AI7" i="15" s="1"/>
  <c r="AK7" i="15" s="1"/>
  <c r="AF6" i="9"/>
  <c r="AI6" i="8"/>
  <c r="AK6" i="8" s="1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 s="1"/>
  <c r="AE9" i="15"/>
  <c r="AI9" i="15" s="1"/>
  <c r="AK9" i="15" s="1"/>
  <c r="AE10" i="15"/>
  <c r="AI10" i="15" s="1"/>
  <c r="AK10" i="15" s="1"/>
  <c r="AI10" i="14"/>
  <c r="AK10" i="14" s="1"/>
  <c r="AE13" i="15"/>
  <c r="AI13" i="15" s="1"/>
  <c r="AK13" i="15" s="1"/>
  <c r="AI13" i="14"/>
  <c r="AK13" i="14" s="1"/>
  <c r="C6" i="13"/>
  <c r="D6" i="9"/>
  <c r="AJ6" i="9" s="1"/>
  <c r="AF6" i="13" l="1"/>
  <c r="AI6" i="9"/>
  <c r="AK6" i="9" s="1"/>
  <c r="C6" i="14"/>
  <c r="D6" i="13"/>
  <c r="AJ6" i="13" s="1"/>
  <c r="AI6" i="13" l="1"/>
  <c r="AK6" i="13" s="1"/>
  <c r="AF6" i="14"/>
  <c r="D6" i="14"/>
  <c r="AJ6" i="14" s="1"/>
  <c r="C6" i="15"/>
  <c r="D6" i="15" s="1"/>
  <c r="AJ6" i="15" s="1"/>
  <c r="AI6" i="14" l="1"/>
  <c r="AK6" i="14" s="1"/>
  <c r="AF6" i="15"/>
  <c r="AI6" i="15" s="1"/>
  <c r="AK6" i="15" s="1"/>
</calcChain>
</file>

<file path=xl/sharedStrings.xml><?xml version="1.0" encoding="utf-8"?>
<sst xmlns="http://schemas.openxmlformats.org/spreadsheetml/2006/main" count="1425" uniqueCount="127">
  <si>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</si>
  <si>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</si>
  <si>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</si>
  <si>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</si>
  <si>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</si>
  <si>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</si>
  <si>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</si>
  <si>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</si>
  <si>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</si>
  <si>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</si>
  <si>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</si>
  <si>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</si>
  <si>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</si>
  <si>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</si>
  <si>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</si>
  <si>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</si>
  <si>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</si>
  <si>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</si>
  <si>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</si>
  <si>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</si>
  <si>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</si>
  <si>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</si>
  <si>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</si>
  <si>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</si>
  <si>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</si>
  <si>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</si>
  <si>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</si>
  <si>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</si>
  <si>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</si>
  <si>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</si>
  <si>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</si>
  <si>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</si>
  <si>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</si>
  <si>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</si>
  <si>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</si>
  <si>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</si>
  <si>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</si>
  <si>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</si>
  <si>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</si>
  <si>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</si>
  <si>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</si>
  <si>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</si>
  <si>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</si>
  <si>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</si>
  <si>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</si>
  <si>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</si>
  <si>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</si>
  <si>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</si>
  <si>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</si>
  <si>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</si>
  <si>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</si>
  <si>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</si>
  <si>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</si>
  <si>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</si>
  <si>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</si>
  <si>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</si>
  <si>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</si>
  <si>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</si>
  <si>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</si>
  <si>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</si>
  <si>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</si>
  <si>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</si>
  <si>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</si>
  <si>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</si>
  <si>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</si>
  <si>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</si>
  <si>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</si>
  <si>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</si>
  <si>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</si>
  <si>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</si>
  <si>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</si>
  <si>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</si>
  <si>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</si>
  <si>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</si>
  <si>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</si>
  <si>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</si>
  <si>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</si>
  <si>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</si>
  <si>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</si>
  <si>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</si>
  <si>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</si>
  <si>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</si>
  <si>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</si>
  <si>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</si>
  <si>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</si>
  <si>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</si>
  <si>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</si>
  <si>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</si>
  <si>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</si>
  <si>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</si>
  <si>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</si>
  <si>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</si>
  <si>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</si>
  <si>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</si>
  <si>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</si>
  <si>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</si>
  <si>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</si>
  <si>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</si>
  <si>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</si>
  <si>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</si>
  <si>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</si>
  <si>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</si>
  <si>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</si>
  <si>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</si>
  <si>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</si>
  <si>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</si>
  <si>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</si>
  <si>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</si>
  <si>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</si>
  <si>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</si>
  <si>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</si>
  <si>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</si>
  <si>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</si>
  <si>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</si>
  <si>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</si>
  <si>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</si>
  <si>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</si>
  <si>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</si>
  <si>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</si>
  <si>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</si>
  <si>
    <t xml:space="preserve">Забезпечення протитуберкульозними препаратами по Сумській  області станом на
</t>
  </si>
  <si>
    <t>9716       356</t>
  </si>
  <si>
    <t>31.07.2018  31.12.2018</t>
  </si>
  <si>
    <t>В.МОСТОВИЙ</t>
  </si>
  <si>
    <t xml:space="preserve">Забезпечення протитуберкульозними препаратами  Сумській  області станом на
</t>
  </si>
  <si>
    <t>Л. Бондаренко</t>
  </si>
  <si>
    <t xml:space="preserve">Забезпечення протитуберкульозними препаратами Сумської  області станом 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</si>
</sst>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1" fontId="1" fillId="12" borderId="1" xfId="0" applyNumberFormat="1" applyFont="1" applyFill="1" applyBorder="1" applyAlignment="1" applyProtection="1">
      <alignment horizontal="center" vertical="center"/>
      <protection locked="0"/>
    </xf>
    <xf numFmtId="1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1">
    <cellStyle name="Обычный" xfId="0" builtinId="0"/>
  </cellStyles>
  <dxfs count="4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15" activePane="bottomRight" state="frozen"/>
      <selection pane="topRight" activeCell="F1" sqref="F1"/>
      <selection pane="bottomLeft" activeCell="A6" sqref="A6"/>
      <selection pane="bottomRight" activeCell="E19" sqref="E1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441406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0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3320312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1093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98</v>
      </c>
      <c r="B1" s="75"/>
      <c r="C1" s="75"/>
      <c r="D1" s="75"/>
      <c r="E1" s="75"/>
      <c r="F1" s="75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78</v>
      </c>
      <c r="U2" s="82"/>
      <c r="V2" s="82"/>
      <c r="W2" s="66" t="s">
        <v>79</v>
      </c>
      <c r="X2" s="66" t="s">
        <v>80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3">
        <v>43101</v>
      </c>
    </row>
    <row r="3" spans="1:38" s="17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3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3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3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3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3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3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3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3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3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3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3">
      <c r="A16" s="69" t="s">
        <v>6</v>
      </c>
      <c r="B16" s="7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3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3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3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3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3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3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3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3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3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3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3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3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3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3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3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3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3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3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3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3">
      <c r="A36" s="69" t="s">
        <v>17</v>
      </c>
      <c r="B36" s="6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3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3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3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3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7.399999999999999" x14ac:dyDescent="0.3">
      <c r="A41" s="73" t="s">
        <v>99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6" x14ac:dyDescent="0.3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1:37" s="2" customFormat="1" x14ac:dyDescent="0.3">
      <c r="H43" s="22"/>
      <c r="L43" s="22"/>
      <c r="P43" s="22"/>
      <c r="AD43" s="22"/>
    </row>
    <row r="44" spans="1:37" s="2" customFormat="1" x14ac:dyDescent="0.3">
      <c r="H44" s="22"/>
      <c r="L44" s="22"/>
      <c r="P44" s="22"/>
      <c r="AD44" s="22"/>
    </row>
    <row r="45" spans="1:37" s="2" customFormat="1" x14ac:dyDescent="0.3">
      <c r="H45" s="22"/>
      <c r="L45" s="22"/>
      <c r="P45" s="22"/>
      <c r="AD45" s="2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15" activePane="bottomRight" state="frozen"/>
      <selection activeCell="AH13" sqref="AH13"/>
      <selection pane="topRight" activeCell="AH13" sqref="AH13"/>
      <selection pane="bottomLeft" activeCell="AH13" sqref="AH13"/>
      <selection pane="bottomRight" activeCell="E25" sqref="E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45</v>
      </c>
      <c r="B1" s="75"/>
      <c r="C1" s="75"/>
      <c r="D1" s="75"/>
      <c r="E1" s="75"/>
      <c r="F1" s="75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'01.10.2018'!C6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93384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9338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'01.10.2018'!C7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52155.5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5216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'01.10.2018'!C8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'01.10.2018'!C9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'01.10.2018'!C10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191150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19115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'01.10.2018'!C12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90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9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'01.10.2018'!C13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313022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31302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'01.10.2018'!C14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118480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11848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'01.10.2018'!C15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'01.10.2018'!C17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16194</v>
      </c>
      <c r="AF17" s="9">
        <f>N17+'01.10.2018'!AF17</f>
        <v>0</v>
      </c>
      <c r="AG17" s="9">
        <f>O17+'01.10.2018'!AG17</f>
        <v>1664</v>
      </c>
      <c r="AH17" s="9">
        <f>P17+'01.10.2018'!AH17</f>
        <v>1044</v>
      </c>
      <c r="AI17" s="1">
        <f t="shared" si="5"/>
        <v>1786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'01.10.2018'!C18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M18+'01.10.2018'!AE18</f>
        <v>119184</v>
      </c>
      <c r="AF18" s="9">
        <f>N18+'01.10.2018'!AF18</f>
        <v>0</v>
      </c>
      <c r="AG18" s="9">
        <f>O18+'01.10.2018'!AG18</f>
        <v>0</v>
      </c>
      <c r="AH18" s="9">
        <f>P18+'01.10.2018'!AH18</f>
        <v>41301</v>
      </c>
      <c r="AI18" s="1">
        <f t="shared" si="5"/>
        <v>11918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'01.10.2018'!C19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M19+'01.10.2018'!AE19</f>
        <v>9245</v>
      </c>
      <c r="AF19" s="9">
        <f>N19+'01.10.2018'!AF19</f>
        <v>0</v>
      </c>
      <c r="AG19" s="9">
        <f>O19+'01.10.2018'!AG19</f>
        <v>7892</v>
      </c>
      <c r="AH19" s="9">
        <f>P19+'01.10.2018'!AH19</f>
        <v>13956</v>
      </c>
      <c r="AI19" s="1">
        <f t="shared" si="5"/>
        <v>1714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'01.10.2018'!C20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M20+'01.10.2018'!AE20</f>
        <v>54359</v>
      </c>
      <c r="AF20" s="9">
        <f>N20+'01.10.2018'!AF20</f>
        <v>0</v>
      </c>
      <c r="AG20" s="9">
        <f>O20+'01.10.2018'!AG20</f>
        <v>23942</v>
      </c>
      <c r="AH20" s="9">
        <f>P20+'01.10.2018'!AH20</f>
        <v>13244</v>
      </c>
      <c r="AI20" s="1">
        <f t="shared" si="5"/>
        <v>7830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'01.10.2018'!C21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323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32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'01.10.2018'!C22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M22+'01.10.2018'!AE22</f>
        <v>1964</v>
      </c>
      <c r="AF22" s="9">
        <f>N22+'01.10.2018'!AF22</f>
        <v>0</v>
      </c>
      <c r="AG22" s="9">
        <f>O22+'01.10.2018'!AG22</f>
        <v>10714.5</v>
      </c>
      <c r="AH22" s="9">
        <f>P22+'01.10.2018'!AH22</f>
        <v>2473</v>
      </c>
      <c r="AI22" s="1">
        <f t="shared" si="5"/>
        <v>1268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'01.10.2018'!C23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193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19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'01.10.2018'!C24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128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13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'01.10.2018'!C25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M25+'01.10.2018'!AE25</f>
        <v>155558.63999999998</v>
      </c>
      <c r="AF25" s="9">
        <f>N25+'01.10.2018'!AF25</f>
        <v>0</v>
      </c>
      <c r="AG25" s="44">
        <f>O25+'01.10.2018'!AG25</f>
        <v>40624</v>
      </c>
      <c r="AH25" s="9">
        <f>P25+'01.10.2018'!AH25</f>
        <v>81672</v>
      </c>
      <c r="AI25" s="1">
        <f t="shared" si="5"/>
        <v>19618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'01.10.2018'!C26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M26+'01.10.2018'!AE26</f>
        <v>7337</v>
      </c>
      <c r="AF26" s="9">
        <f>N26+'01.10.2018'!AF26</f>
        <v>0</v>
      </c>
      <c r="AG26" s="9">
        <f>O26+'01.10.2018'!AG26</f>
        <v>4961</v>
      </c>
      <c r="AH26" s="9">
        <f>P26+'01.10.2018'!AH26</f>
        <v>121</v>
      </c>
      <c r="AI26" s="1">
        <f t="shared" si="5"/>
        <v>1230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'01.10.2018'!C27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17338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1734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'01.10.2018'!C28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'01.10.2018'!C29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910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91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'01.10.2018'!C30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159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16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'01.10.2018'!C31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M31+'01.10.2018'!AE31</f>
        <v>107507</v>
      </c>
      <c r="AF31" s="9">
        <f>N31+'01.10.2018'!AF31</f>
        <v>0</v>
      </c>
      <c r="AG31" s="9">
        <f>O31+'01.10.2018'!AG31</f>
        <v>28982</v>
      </c>
      <c r="AH31" s="9">
        <f>P31+'01.10.2018'!AH31</f>
        <v>45350</v>
      </c>
      <c r="AI31" s="1">
        <f t="shared" si="5"/>
        <v>13649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'01.10.2018'!C32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'01.10.2018'!C33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'01.10.2018'!C34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'01.10.2018'!C35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'01.10.2018'!C37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29180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2918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'01.10.2018'!C38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'01.10.2018'!C39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71106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7111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'01.10.2018'!C40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0E36A19C-2C6A-4185-96C2-F2423868B7CA}">
            <xm:f>'01.10.2018'!Z6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7F10C1E7-7E70-4396-BC98-DE928691C913}">
            <xm:f>'01.10.2018'!Z6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BA36F1FD-61B3-41FB-84FA-B650B65FBBFF}">
            <xm:f>'01.10.2018'!AA6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17E48ECE-4A70-4EEB-B497-B363EC4A7351}">
            <xm:f>'01.10.2018'!AA6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45</v>
      </c>
      <c r="B1" s="75"/>
      <c r="C1" s="75"/>
      <c r="D1" s="75"/>
      <c r="E1" s="75"/>
      <c r="F1" s="75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'01.11.2018'!C6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93384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8489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'01.11.2018'!C7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52155.5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4741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'01.11.2018'!C8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'01.11.2018'!C9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'01.11.2018'!C10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191150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17377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'01.11.2018'!C12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90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'01.11.2018'!C13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313022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28457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'01.11.2018'!C14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118480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10771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'01.11.2018'!C15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'01.11.2018'!C17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16194</v>
      </c>
      <c r="AF17" s="9">
        <f>N17+'01.11.2018'!AF17</f>
        <v>0</v>
      </c>
      <c r="AG17" s="9">
        <f>O17+'01.11.2018'!AG17</f>
        <v>1664</v>
      </c>
      <c r="AH17" s="9">
        <f>P17+'01.11.2018'!AH17</f>
        <v>1044</v>
      </c>
      <c r="AI17" s="1">
        <f t="shared" si="5"/>
        <v>1623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'01.11.2018'!C18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119184</v>
      </c>
      <c r="AF18" s="9">
        <f>N18+'01.11.2018'!AF18</f>
        <v>0</v>
      </c>
      <c r="AG18" s="9">
        <f>O18+'01.11.2018'!AG18</f>
        <v>0</v>
      </c>
      <c r="AH18" s="9">
        <f>P18+'01.11.2018'!AH18</f>
        <v>41301</v>
      </c>
      <c r="AI18" s="1">
        <f t="shared" si="5"/>
        <v>10835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'01.11.2018'!C19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9245</v>
      </c>
      <c r="AF19" s="9">
        <f>N19+'01.11.2018'!AF19</f>
        <v>0</v>
      </c>
      <c r="AG19" s="9">
        <f>O19+'01.11.2018'!AG19</f>
        <v>7892</v>
      </c>
      <c r="AH19" s="9">
        <f>P19+'01.11.2018'!AH19</f>
        <v>13956</v>
      </c>
      <c r="AI19" s="1">
        <f t="shared" si="5"/>
        <v>1558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'01.11.2018'!C20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54359</v>
      </c>
      <c r="AF20" s="9">
        <f>N20+'01.11.2018'!AF20</f>
        <v>0</v>
      </c>
      <c r="AG20" s="9">
        <f>O20+'01.11.2018'!AG20</f>
        <v>23942</v>
      </c>
      <c r="AH20" s="9">
        <f>P20+'01.11.2018'!AH20</f>
        <v>13244</v>
      </c>
      <c r="AI20" s="1">
        <f t="shared" si="5"/>
        <v>7118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'01.11.2018'!C21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323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29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'01.11.2018'!C22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1964</v>
      </c>
      <c r="AF22" s="9">
        <f>N22+'01.11.2018'!AF22</f>
        <v>0</v>
      </c>
      <c r="AG22" s="9">
        <f>O22+'01.11.2018'!AG22</f>
        <v>10714.5</v>
      </c>
      <c r="AH22" s="9">
        <f>P22+'01.11.2018'!AH22</f>
        <v>2473</v>
      </c>
      <c r="AI22" s="1">
        <f t="shared" si="5"/>
        <v>1153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'01.11.2018'!C23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193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18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'01.11.2018'!C24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128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12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'01.11.2018'!C25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155558.63999999998</v>
      </c>
      <c r="AF25" s="9">
        <f>N25+'01.11.2018'!AF25</f>
        <v>0</v>
      </c>
      <c r="AG25" s="44">
        <f>O25+'01.11.2018'!AG25</f>
        <v>40624</v>
      </c>
      <c r="AH25" s="9">
        <f>P25+'01.11.2018'!AH25</f>
        <v>81672</v>
      </c>
      <c r="AI25" s="1">
        <f t="shared" si="5"/>
        <v>17835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'01.11.2018'!C26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7337</v>
      </c>
      <c r="AF26" s="9">
        <f>N26+'01.11.2018'!AF26</f>
        <v>0</v>
      </c>
      <c r="AG26" s="9">
        <f>O26+'01.11.2018'!AG26</f>
        <v>4961</v>
      </c>
      <c r="AH26" s="9">
        <f>P26+'01.11.2018'!AH26</f>
        <v>121</v>
      </c>
      <c r="AI26" s="1">
        <f t="shared" si="5"/>
        <v>1118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'01.11.2018'!C27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17338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1576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'01.11.2018'!C28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'01.11.2018'!C29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910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83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'01.11.2018'!C30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159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14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'01.11.2018'!C31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107507</v>
      </c>
      <c r="AF31" s="9">
        <f>N31+'01.11.2018'!AF31</f>
        <v>0</v>
      </c>
      <c r="AG31" s="9">
        <f>O31+'01.11.2018'!AG31</f>
        <v>28982</v>
      </c>
      <c r="AH31" s="9">
        <f>P31+'01.11.2018'!AH31</f>
        <v>45350</v>
      </c>
      <c r="AI31" s="1">
        <f t="shared" si="5"/>
        <v>12408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'01.11.2018'!C32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'01.11.2018'!C33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'01.11.2018'!C34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'01.11.2018'!C35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'01.11.2018'!C37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29180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2653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'01.11.2018'!C38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'01.11.2018'!C39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71106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6464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'01.11.2018'!C40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8C595C42-F95E-4152-A12D-724F0D01C093}">
            <xm:f>'01.11.2018'!Z6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0913786B-A67E-404A-9ECF-98761D9966CD}">
            <xm:f>'01.11.2018'!Z6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47EB08A-2B09-48DA-848A-4FF38D1DD93A}">
            <xm:f>'01.11.2018'!AA6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7D0738ED-5F8D-4757-BF24-236953B40500}">
            <xm:f>'01.11.2018'!AA6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45</v>
      </c>
      <c r="B1" s="75"/>
      <c r="C1" s="75"/>
      <c r="D1" s="75"/>
      <c r="E1" s="75"/>
      <c r="F1" s="75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'01.12.2018'!C6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93384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7782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'01.12.2018'!C7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52155.5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4346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'01.12.2018'!C8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'01.12.2018'!C9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'01.12.2018'!C10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191150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15929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'01.12.2018'!C12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90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'01.12.2018'!C13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313022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26085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'01.12.2018'!C14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118480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9873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'01.12.2018'!C15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'01.12.2018'!C17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16194</v>
      </c>
      <c r="AF17" s="9">
        <f>N17+'01.12.2018'!AF17</f>
        <v>0</v>
      </c>
      <c r="AG17" s="9">
        <f>O17+'01.12.2018'!AG17</f>
        <v>1664</v>
      </c>
      <c r="AH17" s="9">
        <f>P17+'01.12.2018'!AH17</f>
        <v>1044</v>
      </c>
      <c r="AI17" s="1">
        <f t="shared" si="5"/>
        <v>1488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'01.12.2018'!C18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119184</v>
      </c>
      <c r="AF18" s="9">
        <f>N18+'01.12.2018'!AF18</f>
        <v>0</v>
      </c>
      <c r="AG18" s="9">
        <f>O18+'01.12.2018'!AG18</f>
        <v>0</v>
      </c>
      <c r="AH18" s="9">
        <f>P18+'01.12.2018'!AH18</f>
        <v>41301</v>
      </c>
      <c r="AI18" s="1">
        <f t="shared" si="5"/>
        <v>9932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'01.12.2018'!C19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9245</v>
      </c>
      <c r="AF19" s="9">
        <f>N19+'01.12.2018'!AF19</f>
        <v>0</v>
      </c>
      <c r="AG19" s="9">
        <f>O19+'01.12.2018'!AG19</f>
        <v>7892</v>
      </c>
      <c r="AH19" s="9">
        <f>P19+'01.12.2018'!AH19</f>
        <v>13956</v>
      </c>
      <c r="AI19" s="1">
        <f t="shared" si="5"/>
        <v>1428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'01.12.2018'!C20</f>
        <v>55475</v>
      </c>
      <c r="D20" s="1">
        <f>C20/12</f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54359</v>
      </c>
      <c r="AF20" s="9">
        <f>N20+'01.12.2018'!AF20</f>
        <v>0</v>
      </c>
      <c r="AG20" s="9">
        <f>O20+'01.12.2018'!AG20</f>
        <v>23942</v>
      </c>
      <c r="AH20" s="9">
        <f>P20+'01.12.2018'!AH20</f>
        <v>13244</v>
      </c>
      <c r="AI20" s="1">
        <f t="shared" si="5"/>
        <v>6525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'01.12.2018'!C21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323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27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'01.12.2018'!C22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1964</v>
      </c>
      <c r="AF22" s="9">
        <f>N22+'01.12.2018'!AF22</f>
        <v>0</v>
      </c>
      <c r="AG22" s="9">
        <f>O22+'01.12.2018'!AG22</f>
        <v>10714.5</v>
      </c>
      <c r="AH22" s="9">
        <f>P22+'01.12.2018'!AH22</f>
        <v>2473</v>
      </c>
      <c r="AI22" s="1">
        <f t="shared" si="5"/>
        <v>1057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'01.12.2018'!C23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193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'01.12.2018'!C24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128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11</v>
      </c>
      <c r="AJ24" s="10">
        <f>(Y24+Z24+AA24)/D24</f>
        <v>0</v>
      </c>
      <c r="AK24" s="10">
        <f>(Y24+Z24+AA24)/AI24</f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'01.12.2018'!C25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155558.63999999998</v>
      </c>
      <c r="AF25" s="9">
        <f>N25+'01.12.2018'!AF25</f>
        <v>0</v>
      </c>
      <c r="AG25" s="44">
        <f>O25+'01.12.2018'!AG25</f>
        <v>40624</v>
      </c>
      <c r="AH25" s="9">
        <f>P25+'01.12.2018'!AH25</f>
        <v>81672</v>
      </c>
      <c r="AI25" s="1">
        <f t="shared" si="5"/>
        <v>16349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'01.12.2018'!C26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7337</v>
      </c>
      <c r="AF26" s="9">
        <f>N26+'01.12.2018'!AF26</f>
        <v>0</v>
      </c>
      <c r="AG26" s="9">
        <f>O26+'01.12.2018'!AG26</f>
        <v>4961</v>
      </c>
      <c r="AH26" s="9">
        <f>P26+'01.12.2018'!AH26</f>
        <v>121</v>
      </c>
      <c r="AI26" s="1">
        <f t="shared" si="5"/>
        <v>1025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'01.12.2018'!C27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17338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1445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'01.12.2018'!C28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'01.12.2018'!C29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910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76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'01.12.2018'!C30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159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13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'01.12.2018'!C31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107507</v>
      </c>
      <c r="AF31" s="9">
        <f>N31+'01.12.2018'!AF31</f>
        <v>0</v>
      </c>
      <c r="AG31" s="9">
        <f>O31+'01.12.2018'!AG31</f>
        <v>28982</v>
      </c>
      <c r="AH31" s="9">
        <f>P31+'01.12.2018'!AH31</f>
        <v>45350</v>
      </c>
      <c r="AI31" s="1">
        <f t="shared" si="5"/>
        <v>11374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'01.12.2018'!C32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'01.12.2018'!C33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'01.12.2018'!C34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'01.12.2018'!C35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'01.12.2018'!C37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29180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2432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'01.12.2018'!C38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'01.12.2018'!C39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71106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5926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'01.12.2018'!C40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50AD8E63-DC08-4A54-8388-EFD8CFC92C81}">
            <xm:f>'01.12.2018'!Z6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C05F43E1-CFDC-4490-BAA3-310EF18A02B8}">
            <xm:f>'01.12.2018'!Z6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C805E4A-8FC5-42E9-A5E2-B98AC8C599B5}">
            <xm:f>'01.12.2018'!AA6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8856DAF-FFB8-4521-9DFE-6C1388B3BFB9}">
            <xm:f>'01.12.2018'!AA6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98</v>
      </c>
      <c r="B1" s="75"/>
      <c r="C1" s="75"/>
      <c r="D1" s="75"/>
      <c r="E1" s="75"/>
      <c r="F1" s="75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3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3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3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3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3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3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3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3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3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3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3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3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3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3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3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3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3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3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3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3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3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3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3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3" t="s">
        <v>99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E3FF77C9-49AF-46AB-811B-EBFB72119D9F}">
            <xm:f>'01.02.2018'!Y17</xm:f>
            <x14:dxf/>
          </x14:cfRule>
          <x14:cfRule type="cellIs" priority="9" operator="notEqual" id="{85CF44DD-7730-4BCA-AF43-F730174D74D4}">
            <xm:f>'01.02.2018'!Y17</xm:f>
            <x14:dxf>
              <fill>
                <patternFill>
                  <bgColor theme="9" tint="0.59996337778862885"/>
                </patternFill>
              </fill>
            </x14:dxf>
          </x14:cfRule>
          <xm:sqref>E17:E35 E37:E40</xm:sqref>
        </x14:conditionalFormatting>
        <x14:conditionalFormatting xmlns:xm="http://schemas.microsoft.com/office/excel/2006/main">
          <x14:cfRule type="cellIs" priority="8" operator="equal" id="{E97BD396-9909-45DF-A280-379C3E4C4597}">
            <xm:f>'01.02.2018'!Z6</xm:f>
            <x14:dxf/>
          </x14:cfRule>
          <x14:cfRule type="cellIs" priority="7" operator="notEqual" id="{FD5B0576-9728-43E4-9563-35C4C9823789}">
            <xm:f>'01.02.2018'!Z6</xm:f>
            <x14:dxf>
              <fill>
                <patternFill>
                  <bgColor theme="9" tint="0.59996337778862885"/>
                </patternFill>
              </fill>
            </x14:dxf>
          </x14:cfRule>
          <xm:sqref>F6:F15 F17:F35 F37:F40</xm:sqref>
        </x14:conditionalFormatting>
        <x14:conditionalFormatting xmlns:xm="http://schemas.microsoft.com/office/excel/2006/main">
          <x14:cfRule type="cellIs" priority="6" operator="equal" id="{AD58BD57-B009-4F52-846F-1C9FDDF46C44}">
            <xm:f>'01.02.2018'!AA6</xm:f>
            <x14:dxf/>
          </x14:cfRule>
          <x14:cfRule type="cellIs" priority="5" operator="notEqual" id="{9A1502AD-7F72-4DD5-BB8E-D9621137CD28}">
            <xm:f>'01.02.2018'!AA6</xm:f>
            <x14:dxf>
              <fill>
                <patternFill>
                  <bgColor theme="9" tint="0.59996337778862885"/>
                </patternFill>
              </fill>
            </x14:dxf>
          </x14:cfRule>
          <xm:sqref>G6:G15 G17:G35 G37:G40</xm:sqref>
        </x14:conditionalFormatting>
        <x14:conditionalFormatting xmlns:xm="http://schemas.microsoft.com/office/excel/2006/main">
          <x14:cfRule type="cellIs" priority="4" operator="equal" id="{068907C9-3D8F-41DE-8B24-F23223101C47}">
            <xm:f>'01.02.2018'!AD6</xm:f>
            <x14:dxf/>
          </x14:cfRule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107</v>
      </c>
      <c r="B1" s="75"/>
      <c r="C1" s="75"/>
      <c r="D1" s="75"/>
      <c r="E1" s="75"/>
      <c r="F1" s="75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3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3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3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3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3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3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3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3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3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3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3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3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3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3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20043.02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25990.38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11.321447737548564</v>
      </c>
      <c r="AK25" s="10">
        <f t="shared" si="10"/>
        <v>13.641506365579406</v>
      </c>
    </row>
    <row r="26" spans="1:37" ht="31.5" customHeight="1" x14ac:dyDescent="0.3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3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3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3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3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3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3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3" t="s">
        <v>112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E415C671-2C28-4C70-9621-FFD262C0026B}">
            <xm:f>'01.03.2018'!Z6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A80B722E-998E-4CB4-92FA-FC708C04613E}">
            <xm:f>'01.03.2018'!Z6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616536D-E72F-4D38-B2B0-4CC44A838568}">
            <xm:f>'01.03.2018'!AA6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CDA64E07-9A82-4AB0-BAAF-7313AAD95109}">
            <xm:f>'01.03.2018'!AA6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114</v>
      </c>
      <c r="B1" s="75"/>
      <c r="C1" s="75"/>
      <c r="D1" s="75"/>
      <c r="E1" s="75"/>
      <c r="F1" s="75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>
        <v>266225</v>
      </c>
      <c r="F6" s="37"/>
      <c r="G6" s="37"/>
      <c r="H6" s="37"/>
      <c r="I6" s="37"/>
      <c r="J6" s="42"/>
      <c r="K6" s="37"/>
      <c r="L6" s="37"/>
      <c r="M6" s="37">
        <v>12159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254066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48138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12035</v>
      </c>
      <c r="AJ6" s="10">
        <f>(Y6+Z6+AA6)/D6</f>
        <v>23.36274885438857</v>
      </c>
      <c r="AK6" s="10">
        <f>(Y6+Z6+AA6)/AI6</f>
        <v>21.110594100540091</v>
      </c>
    </row>
    <row r="7" spans="1:38" ht="29.25" customHeight="1" x14ac:dyDescent="0.3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>
        <v>2003315</v>
      </c>
      <c r="F7" s="37"/>
      <c r="G7" s="37"/>
      <c r="H7" s="37"/>
      <c r="I7" s="37"/>
      <c r="J7" s="37"/>
      <c r="K7" s="37"/>
      <c r="L7" s="37"/>
      <c r="M7" s="37">
        <v>6696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1996619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25580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6395</v>
      </c>
      <c r="AJ7" s="10">
        <f>(Y7+Z7+AA7)/D7</f>
        <v>35.562200456263831</v>
      </c>
      <c r="AK7" s="10">
        <f>(Y7+Z7+AA7)/AI7</f>
        <v>312.21563721657543</v>
      </c>
    </row>
    <row r="8" spans="1:38" ht="29.25" customHeight="1" x14ac:dyDescent="0.3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3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>
        <v>423274</v>
      </c>
      <c r="F10" s="37"/>
      <c r="G10" s="37"/>
      <c r="H10" s="37"/>
      <c r="I10" s="37"/>
      <c r="J10" s="37"/>
      <c r="K10" s="37"/>
      <c r="L10" s="37"/>
      <c r="M10" s="37">
        <v>21403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401871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102935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25734</v>
      </c>
      <c r="AJ10" s="10">
        <f t="shared" si="9"/>
        <v>13.849899768519847</v>
      </c>
      <c r="AK10" s="10">
        <f t="shared" si="10"/>
        <v>15.616344136162276</v>
      </c>
    </row>
    <row r="11" spans="1:38" ht="24.75" customHeight="1" x14ac:dyDescent="0.3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>
        <v>693</v>
      </c>
      <c r="F12" s="37"/>
      <c r="G12" s="37"/>
      <c r="H12" s="37"/>
      <c r="I12" s="37">
        <v>1000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13.383399209486166</v>
      </c>
      <c r="AK12" s="10">
        <f t="shared" si="10"/>
        <v>80.61904761904762</v>
      </c>
    </row>
    <row r="13" spans="1:38" ht="31.5" customHeight="1" x14ac:dyDescent="0.3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>
        <v>387336</v>
      </c>
      <c r="F13" s="37"/>
      <c r="G13" s="37"/>
      <c r="H13" s="37"/>
      <c r="I13" s="37"/>
      <c r="J13" s="37"/>
      <c r="K13" s="37"/>
      <c r="L13" s="37"/>
      <c r="M13" s="37">
        <v>37339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349997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157927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39482</v>
      </c>
      <c r="AJ13" s="10">
        <f t="shared" si="9"/>
        <v>10.276146901225809</v>
      </c>
      <c r="AK13" s="10">
        <f t="shared" si="10"/>
        <v>8.864723164986577</v>
      </c>
    </row>
    <row r="14" spans="1:38" ht="27.75" customHeight="1" x14ac:dyDescent="0.3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>
        <v>473454</v>
      </c>
      <c r="F14" s="37"/>
      <c r="G14" s="37"/>
      <c r="H14" s="37"/>
      <c r="I14" s="37"/>
      <c r="J14" s="37"/>
      <c r="K14" s="37"/>
      <c r="L14" s="37"/>
      <c r="M14" s="37">
        <v>13659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459795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58896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14724</v>
      </c>
      <c r="AJ14" s="10">
        <f t="shared" si="9"/>
        <v>28.373650107991359</v>
      </c>
      <c r="AK14" s="10">
        <f t="shared" si="10"/>
        <v>31.227587612061939</v>
      </c>
    </row>
    <row r="15" spans="1:38" ht="32.25" customHeight="1" x14ac:dyDescent="0.3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>
        <v>12554</v>
      </c>
      <c r="F17" s="37"/>
      <c r="G17" s="37">
        <v>1421</v>
      </c>
      <c r="H17" s="37">
        <v>123</v>
      </c>
      <c r="I17" s="37"/>
      <c r="J17" s="37"/>
      <c r="K17" s="37"/>
      <c r="L17" s="37"/>
      <c r="M17" s="37">
        <v>1568</v>
      </c>
      <c r="N17" s="37"/>
      <c r="O17" s="37">
        <f>140+20+484</f>
        <v>644</v>
      </c>
      <c r="P17" s="37">
        <v>38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10986</v>
      </c>
      <c r="Z17" s="9">
        <f t="shared" si="5"/>
        <v>0</v>
      </c>
      <c r="AA17" s="9">
        <f t="shared" si="6"/>
        <v>777</v>
      </c>
      <c r="AB17" s="38" t="s">
        <v>118</v>
      </c>
      <c r="AC17" s="52" t="s">
        <v>117</v>
      </c>
      <c r="AD17" s="9">
        <f t="shared" si="7"/>
        <v>85</v>
      </c>
      <c r="AE17" s="9">
        <f>M17+'01.04.2018'!AE17</f>
        <v>7331</v>
      </c>
      <c r="AF17" s="9">
        <f>N17+'01.04.2018'!AF17</f>
        <v>0</v>
      </c>
      <c r="AG17" s="9">
        <f>O17+'01.04.2018'!AG17</f>
        <v>1079</v>
      </c>
      <c r="AH17" s="9">
        <f>P17+'01.04.2018'!AH17</f>
        <v>959</v>
      </c>
      <c r="AI17" s="1">
        <f t="shared" si="8"/>
        <v>2103</v>
      </c>
      <c r="AJ17" s="10">
        <f>(Y17+Z17+AA17)/D17</f>
        <v>7.0684026039058585</v>
      </c>
      <c r="AK17" s="10">
        <f>(Y17+Z17+AA17)/AI17</f>
        <v>5.5934379457917265</v>
      </c>
    </row>
    <row r="18" spans="1:37" ht="31.5" customHeight="1" x14ac:dyDescent="0.3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>
        <v>41941</v>
      </c>
      <c r="F18" s="37"/>
      <c r="G18" s="37">
        <v>54000</v>
      </c>
      <c r="H18" s="37">
        <v>78295</v>
      </c>
      <c r="I18" s="37">
        <f>6150+31850</f>
        <v>38000</v>
      </c>
      <c r="J18" s="37"/>
      <c r="K18" s="37"/>
      <c r="L18" s="37"/>
      <c r="M18" s="37">
        <v>13643</v>
      </c>
      <c r="N18" s="37"/>
      <c r="O18" s="37">
        <v>0</v>
      </c>
      <c r="P18" s="37">
        <v>4647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66298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73648</v>
      </c>
      <c r="AE18" s="9">
        <f>M18+'01.04.2018'!AE18</f>
        <v>54486</v>
      </c>
      <c r="AF18" s="9">
        <f>N18+'01.04.2018'!AF18</f>
        <v>0</v>
      </c>
      <c r="AG18" s="9">
        <f>O18+'01.04.2018'!AG18</f>
        <v>0</v>
      </c>
      <c r="AH18" s="9">
        <f>P18+'01.04.2018'!AH18</f>
        <v>22817</v>
      </c>
      <c r="AI18" s="1">
        <f t="shared" si="8"/>
        <v>13622</v>
      </c>
      <c r="AJ18" s="10">
        <f t="shared" ref="AJ18:AJ34" si="11">(Y18+Z18+AA18)/D18</f>
        <v>5.8946732273014959</v>
      </c>
      <c r="AK18" s="10">
        <f t="shared" si="10"/>
        <v>8.8311554837762447</v>
      </c>
    </row>
    <row r="19" spans="1:37" ht="26.25" customHeight="1" x14ac:dyDescent="0.3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>
        <v>115477</v>
      </c>
      <c r="F19" s="37"/>
      <c r="G19" s="37">
        <v>6609</v>
      </c>
      <c r="H19" s="37">
        <v>9629</v>
      </c>
      <c r="I19" s="37"/>
      <c r="J19" s="37"/>
      <c r="K19" s="37"/>
      <c r="L19" s="37"/>
      <c r="M19" s="37">
        <v>177</v>
      </c>
      <c r="N19" s="37"/>
      <c r="O19" s="37">
        <f>1498+45</f>
        <v>1543</v>
      </c>
      <c r="P19" s="37">
        <v>747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115300</v>
      </c>
      <c r="Z19" s="9">
        <f t="shared" si="5"/>
        <v>0</v>
      </c>
      <c r="AA19" s="9">
        <f t="shared" si="6"/>
        <v>5066</v>
      </c>
      <c r="AB19" s="38" t="s">
        <v>119</v>
      </c>
      <c r="AC19" s="52" t="s">
        <v>103</v>
      </c>
      <c r="AD19" s="9">
        <f t="shared" si="7"/>
        <v>8882</v>
      </c>
      <c r="AE19" s="9">
        <f>M19+'01.04.2018'!AE19</f>
        <v>2745</v>
      </c>
      <c r="AF19" s="9">
        <f>N19+'01.04.2018'!AF19</f>
        <v>0</v>
      </c>
      <c r="AG19" s="9">
        <f>O19+'01.04.2018'!AG19</f>
        <v>2826</v>
      </c>
      <c r="AH19" s="9">
        <f>P19+'01.04.2018'!AH19</f>
        <v>5561</v>
      </c>
      <c r="AI19" s="1">
        <f t="shared" si="8"/>
        <v>1393</v>
      </c>
      <c r="AJ19" s="10">
        <f t="shared" si="11"/>
        <v>77.764186497254229</v>
      </c>
      <c r="AK19" s="10">
        <f t="shared" si="10"/>
        <v>86.407753050969134</v>
      </c>
    </row>
    <row r="20" spans="1:37" ht="27.75" customHeight="1" x14ac:dyDescent="0.3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>
        <v>83989</v>
      </c>
      <c r="F20" s="37"/>
      <c r="G20" s="37">
        <v>10610</v>
      </c>
      <c r="H20" s="37">
        <v>7807</v>
      </c>
      <c r="I20" s="37"/>
      <c r="J20" s="37"/>
      <c r="K20" s="37"/>
      <c r="L20" s="37"/>
      <c r="M20" s="37">
        <v>1076</v>
      </c>
      <c r="N20" s="37"/>
      <c r="O20" s="37">
        <f>10504+106</f>
        <v>10610</v>
      </c>
      <c r="P20" s="37">
        <v>1050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82913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6757</v>
      </c>
      <c r="AE20" s="9">
        <f>M20+'01.04.2018'!AE20</f>
        <v>15597</v>
      </c>
      <c r="AF20" s="9">
        <f>N20+'01.04.2018'!AF20</f>
        <v>0</v>
      </c>
      <c r="AG20" s="9">
        <f>O20+'01.04.2018'!AG20</f>
        <v>23942</v>
      </c>
      <c r="AH20" s="9">
        <f>P20+'01.04.2018'!AH20</f>
        <v>7823</v>
      </c>
      <c r="AI20" s="1">
        <f t="shared" si="8"/>
        <v>9885</v>
      </c>
      <c r="AJ20" s="10">
        <f t="shared" si="11"/>
        <v>9.4531738415787032</v>
      </c>
      <c r="AK20" s="10">
        <f t="shared" si="10"/>
        <v>8.38775923115832</v>
      </c>
    </row>
    <row r="21" spans="1:37" ht="32.25" customHeight="1" x14ac:dyDescent="0.3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>
        <v>339</v>
      </c>
      <c r="F21" s="37"/>
      <c r="G21" s="37"/>
      <c r="H21" s="37"/>
      <c r="I21" s="37"/>
      <c r="J21" s="37"/>
      <c r="K21" s="37"/>
      <c r="L21" s="37"/>
      <c r="M21" s="37">
        <v>62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277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206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52</v>
      </c>
      <c r="AJ21" s="10">
        <f t="shared" si="11"/>
        <v>9.2333333333333325</v>
      </c>
      <c r="AK21" s="10">
        <f t="shared" si="10"/>
        <v>5.3269230769230766</v>
      </c>
    </row>
    <row r="22" spans="1:37" ht="27.75" customHeight="1" x14ac:dyDescent="0.3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>
        <v>15153</v>
      </c>
      <c r="F22" s="37"/>
      <c r="G22" s="37">
        <v>8647</v>
      </c>
      <c r="H22" s="37">
        <v>7640</v>
      </c>
      <c r="I22" s="37"/>
      <c r="J22" s="37"/>
      <c r="K22" s="37"/>
      <c r="L22" s="37"/>
      <c r="M22" s="37">
        <v>221</v>
      </c>
      <c r="N22" s="37"/>
      <c r="O22" s="37">
        <f>13+1292.5</f>
        <v>1305.5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14932</v>
      </c>
      <c r="Z22" s="9">
        <f t="shared" si="5"/>
        <v>0</v>
      </c>
      <c r="AA22" s="9">
        <f t="shared" si="6"/>
        <v>7341.5</v>
      </c>
      <c r="AB22" s="37">
        <v>33</v>
      </c>
      <c r="AC22" s="39">
        <v>43312</v>
      </c>
      <c r="AD22" s="9">
        <f t="shared" si="7"/>
        <v>7437</v>
      </c>
      <c r="AE22" s="9">
        <f>M22+'01.04.2018'!AE22</f>
        <v>1243</v>
      </c>
      <c r="AF22" s="9">
        <f>N22+'01.04.2018'!AF22</f>
        <v>0</v>
      </c>
      <c r="AG22" s="9">
        <f>O22+'01.04.2018'!AG22</f>
        <v>4816.5</v>
      </c>
      <c r="AH22" s="9">
        <f>P22+'01.04.2018'!AH22</f>
        <v>1346</v>
      </c>
      <c r="AI22" s="1">
        <f t="shared" si="8"/>
        <v>1515</v>
      </c>
      <c r="AJ22" s="10">
        <f t="shared" si="11"/>
        <v>8.0465424330914885</v>
      </c>
      <c r="AK22" s="10">
        <f t="shared" si="10"/>
        <v>14.701980198019802</v>
      </c>
    </row>
    <row r="23" spans="1:37" ht="29.25" customHeight="1" x14ac:dyDescent="0.3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>
        <v>172</v>
      </c>
      <c r="F23" s="37"/>
      <c r="G23" s="37"/>
      <c r="H23" s="37"/>
      <c r="I23" s="37"/>
      <c r="J23" s="37"/>
      <c r="K23" s="37"/>
      <c r="L23" s="37"/>
      <c r="M23" s="37">
        <v>32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140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163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41</v>
      </c>
      <c r="AJ23" s="10">
        <f t="shared" si="11"/>
        <v>14</v>
      </c>
      <c r="AK23" s="10">
        <f t="shared" si="10"/>
        <v>3.4146341463414633</v>
      </c>
    </row>
    <row r="24" spans="1:37" ht="36.75" customHeight="1" x14ac:dyDescent="0.3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>
        <v>244</v>
      </c>
      <c r="F24" s="37"/>
      <c r="G24" s="37"/>
      <c r="H24" s="37"/>
      <c r="I24" s="37"/>
      <c r="J24" s="37"/>
      <c r="K24" s="37"/>
      <c r="L24" s="37"/>
      <c r="M24" s="37">
        <v>29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215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76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19</v>
      </c>
      <c r="AJ24" s="10">
        <f t="shared" si="11"/>
        <v>28.666666666666668</v>
      </c>
      <c r="AK24" s="10">
        <f t="shared" si="10"/>
        <v>11.315789473684211</v>
      </c>
    </row>
    <row r="25" spans="1:37" ht="34.5" customHeight="1" x14ac:dyDescent="0.3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>
        <v>291384.5</v>
      </c>
      <c r="F25" s="37"/>
      <c r="G25" s="43">
        <v>2208</v>
      </c>
      <c r="H25" s="37">
        <v>90120</v>
      </c>
      <c r="I25" s="43"/>
      <c r="J25" s="37"/>
      <c r="K25" s="37"/>
      <c r="L25" s="37"/>
      <c r="M25" s="43">
        <f>20414.2+160+200+801.6+302.5</f>
        <v>21878.3</v>
      </c>
      <c r="N25" s="37"/>
      <c r="O25" s="37">
        <v>712</v>
      </c>
      <c r="P25" s="37">
        <v>10272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269506.2</v>
      </c>
      <c r="Z25" s="9">
        <f t="shared" si="5"/>
        <v>0</v>
      </c>
      <c r="AA25" s="44">
        <f t="shared" si="6"/>
        <v>1496</v>
      </c>
      <c r="AB25" s="37">
        <v>1496</v>
      </c>
      <c r="AC25" s="39">
        <v>43374</v>
      </c>
      <c r="AD25" s="9">
        <f t="shared" si="7"/>
        <v>79848</v>
      </c>
      <c r="AE25" s="44">
        <f>M25+'01.04.2018'!AE25</f>
        <v>47868.68</v>
      </c>
      <c r="AF25" s="9">
        <f>N25+'01.04.2018'!AF25</f>
        <v>0</v>
      </c>
      <c r="AG25" s="44">
        <f>O25+'01.04.2018'!AG25</f>
        <v>39288</v>
      </c>
      <c r="AH25" s="9">
        <f>P25+'01.04.2018'!AH25</f>
        <v>44184</v>
      </c>
      <c r="AI25" s="1">
        <f t="shared" si="8"/>
        <v>21789</v>
      </c>
      <c r="AJ25" s="10">
        <f t="shared" si="11"/>
        <v>10.450325686319246</v>
      </c>
      <c r="AK25" s="10">
        <f t="shared" si="10"/>
        <v>12.437569415760246</v>
      </c>
    </row>
    <row r="26" spans="1:37" ht="31.5" customHeight="1" x14ac:dyDescent="0.3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>
        <v>11577</v>
      </c>
      <c r="F26" s="37"/>
      <c r="G26" s="37">
        <v>4755</v>
      </c>
      <c r="H26" s="37">
        <v>12</v>
      </c>
      <c r="I26" s="37">
        <v>5249</v>
      </c>
      <c r="J26" s="37"/>
      <c r="K26" s="37"/>
      <c r="L26" s="37"/>
      <c r="M26" s="37">
        <v>752</v>
      </c>
      <c r="N26" s="37"/>
      <c r="O26" s="37">
        <v>686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16074</v>
      </c>
      <c r="Z26" s="9">
        <f t="shared" si="5"/>
        <v>0</v>
      </c>
      <c r="AA26" s="9">
        <f t="shared" si="6"/>
        <v>4069</v>
      </c>
      <c r="AB26" s="37"/>
      <c r="AC26" s="39"/>
      <c r="AD26" s="9">
        <f t="shared" si="7"/>
        <v>12</v>
      </c>
      <c r="AE26" s="9">
        <f>M26+'01.04.2018'!AE26</f>
        <v>3203</v>
      </c>
      <c r="AF26" s="9">
        <f>N26+'01.04.2018'!AF26</f>
        <v>0</v>
      </c>
      <c r="AG26" s="9">
        <f>O26+'01.04.2018'!AG26</f>
        <v>2760</v>
      </c>
      <c r="AH26" s="9">
        <f>P26+'01.04.2018'!AH26</f>
        <v>109</v>
      </c>
      <c r="AI26" s="1">
        <f t="shared" si="8"/>
        <v>1491</v>
      </c>
      <c r="AJ26" s="10">
        <f t="shared" si="11"/>
        <v>7.6908587610168944</v>
      </c>
      <c r="AK26" s="10">
        <f t="shared" si="10"/>
        <v>13.50972501676727</v>
      </c>
    </row>
    <row r="27" spans="1:37" ht="32.25" customHeight="1" x14ac:dyDescent="0.3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>
        <v>16531</v>
      </c>
      <c r="F27" s="37"/>
      <c r="G27" s="37"/>
      <c r="H27" s="37"/>
      <c r="I27" s="37"/>
      <c r="J27" s="37"/>
      <c r="K27" s="37"/>
      <c r="L27" s="37"/>
      <c r="M27" s="37">
        <v>2144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14387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7700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1925</v>
      </c>
      <c r="AJ27" s="10">
        <f t="shared" si="11"/>
        <v>4.3742778960170261</v>
      </c>
      <c r="AK27" s="10">
        <f t="shared" si="10"/>
        <v>7.4737662337662334</v>
      </c>
    </row>
    <row r="28" spans="1:37" ht="31.5" customHeight="1" x14ac:dyDescent="0.3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>
        <v>9400</v>
      </c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19.851937631829273</v>
      </c>
      <c r="AK30" s="10">
        <f t="shared" si="10"/>
        <v>1000</v>
      </c>
    </row>
    <row r="31" spans="1:37" ht="31.5" customHeight="1" x14ac:dyDescent="0.3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>
        <v>134365</v>
      </c>
      <c r="F31" s="37"/>
      <c r="G31" s="37"/>
      <c r="H31" s="37">
        <v>25076</v>
      </c>
      <c r="I31" s="37"/>
      <c r="J31" s="37"/>
      <c r="K31" s="37"/>
      <c r="L31" s="37"/>
      <c r="M31" s="37">
        <v>15238</v>
      </c>
      <c r="N31" s="37"/>
      <c r="O31" s="37"/>
      <c r="P31" s="37">
        <v>5784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119127</v>
      </c>
      <c r="Z31" s="9">
        <f t="shared" si="5"/>
        <v>0</v>
      </c>
      <c r="AA31" s="9">
        <f t="shared" si="6"/>
        <v>0</v>
      </c>
      <c r="AB31" s="38" t="s">
        <v>115</v>
      </c>
      <c r="AC31" s="52" t="s">
        <v>116</v>
      </c>
      <c r="AD31" s="9">
        <f t="shared" si="7"/>
        <v>19292</v>
      </c>
      <c r="AE31" s="9">
        <f>M31+'01.04.2018'!AE31</f>
        <v>40295</v>
      </c>
      <c r="AF31" s="9">
        <f>N31+'01.04.2018'!AF31</f>
        <v>0</v>
      </c>
      <c r="AG31" s="9">
        <f>O31+'01.04.2018'!AG31</f>
        <v>24182</v>
      </c>
      <c r="AH31" s="9">
        <f>P31+'01.04.2018'!AH31</f>
        <v>25823</v>
      </c>
      <c r="AI31" s="1">
        <f t="shared" si="8"/>
        <v>16119</v>
      </c>
      <c r="AJ31" s="10">
        <f t="shared" si="11"/>
        <v>6.5692923481321825</v>
      </c>
      <c r="AK31" s="10">
        <f t="shared" si="10"/>
        <v>7.3904708728829336</v>
      </c>
    </row>
    <row r="32" spans="1:37" ht="39.75" customHeight="1" x14ac:dyDescent="0.3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>
        <v>152255</v>
      </c>
      <c r="F37" s="37"/>
      <c r="G37" s="37"/>
      <c r="H37" s="37"/>
      <c r="I37" s="37"/>
      <c r="J37" s="40"/>
      <c r="K37" s="40"/>
      <c r="L37" s="40"/>
      <c r="M37" s="37">
        <v>4421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147834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13406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3352</v>
      </c>
      <c r="AJ37" s="10">
        <f>(Y37+Z37+AA37)/D37</f>
        <v>19.390184719641489</v>
      </c>
      <c r="AK37" s="10">
        <f>(Y37+Z37+AA37)/AI37</f>
        <v>44.103221957040574</v>
      </c>
    </row>
    <row r="38" spans="1:38" ht="35.25" customHeight="1" x14ac:dyDescent="0.3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>
        <v>303357</v>
      </c>
      <c r="F39" s="37"/>
      <c r="G39" s="37"/>
      <c r="H39" s="37"/>
      <c r="I39" s="37"/>
      <c r="J39" s="40"/>
      <c r="K39" s="40"/>
      <c r="L39" s="40"/>
      <c r="M39" s="37">
        <v>7586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295771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28189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7047</v>
      </c>
      <c r="AJ39" s="10">
        <f t="shared" si="12"/>
        <v>22.475000000000001</v>
      </c>
      <c r="AK39" s="10">
        <f t="shared" si="10"/>
        <v>41.971193415637863</v>
      </c>
    </row>
    <row r="40" spans="1:38" ht="33.75" customHeight="1" x14ac:dyDescent="0.3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3" t="s">
        <v>112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E6:E15 E37:E40 E17:E35</xm:sqref>
        </x14:conditionalFormatting>
        <x14:conditionalFormatting xmlns:xm="http://schemas.microsoft.com/office/excel/2006/main">
          <x14:cfRule type="cellIs" priority="11" operator="notEqual" id="{0C66F7B5-0FA0-499D-B850-0906A293E8BB}">
            <xm:f>'01.04.2018'!Z6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243AA418-70B9-49C5-B0CB-72E6538A1A2B}">
            <xm:f>'01.04.2018'!Z6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9" operator="notEqual" id="{FC9FE463-06F8-4EC7-813A-EA2B32F64C7C}">
            <xm:f>'01.04.2018'!AA6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18C8C6EF-2FA5-4EE6-85F8-5D2075860689}">
            <xm:f>'01.04.2018'!AA6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120</v>
      </c>
      <c r="B1" s="75"/>
      <c r="C1" s="75"/>
      <c r="D1" s="75"/>
      <c r="E1" s="75"/>
      <c r="F1" s="75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>
        <v>254066</v>
      </c>
      <c r="F6" s="37"/>
      <c r="G6" s="37"/>
      <c r="H6" s="37"/>
      <c r="I6" s="37"/>
      <c r="J6" s="42"/>
      <c r="K6" s="37"/>
      <c r="L6" s="37"/>
      <c r="M6" s="37">
        <v>15370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238696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63508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12702</v>
      </c>
      <c r="AJ6" s="10">
        <f>(Y6+Z6+AA6)/D6</f>
        <v>21.949393860442303</v>
      </c>
      <c r="AK6" s="10">
        <f>(Y6+Z6+AA6)/AI6</f>
        <v>18.792001259644149</v>
      </c>
    </row>
    <row r="7" spans="1:38" ht="29.25" customHeight="1" x14ac:dyDescent="0.3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>
        <v>1996619</v>
      </c>
      <c r="F7" s="37"/>
      <c r="G7" s="37"/>
      <c r="H7" s="37"/>
      <c r="I7" s="37"/>
      <c r="J7" s="37"/>
      <c r="K7" s="37"/>
      <c r="L7" s="37"/>
      <c r="M7" s="37">
        <v>8227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1988392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33807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6761</v>
      </c>
      <c r="AJ7" s="10">
        <f t="shared" ref="AJ7:AJ14" si="9">(Y7+Z7+AA7)/D7</f>
        <v>35.415667630945791</v>
      </c>
      <c r="AK7" s="10">
        <f t="shared" ref="AK7:AK39" si="10">(Y7+Z7+AA7)/AI7</f>
        <v>294.09732288123058</v>
      </c>
    </row>
    <row r="8" spans="1:38" ht="29.25" customHeight="1" x14ac:dyDescent="0.3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>
        <v>401871</v>
      </c>
      <c r="F10" s="37"/>
      <c r="G10" s="37"/>
      <c r="H10" s="37"/>
      <c r="I10" s="37"/>
      <c r="J10" s="37"/>
      <c r="K10" s="37"/>
      <c r="L10" s="37"/>
      <c r="M10" s="37">
        <v>23597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378274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126532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25306</v>
      </c>
      <c r="AJ10" s="10">
        <f t="shared" si="9"/>
        <v>13.036663469215437</v>
      </c>
      <c r="AK10" s="10">
        <f t="shared" si="10"/>
        <v>14.94799652256382</v>
      </c>
    </row>
    <row r="11" spans="1:38" ht="24.75" customHeight="1" x14ac:dyDescent="0.3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>
        <v>1693</v>
      </c>
      <c r="F12" s="37"/>
      <c r="G12" s="37"/>
      <c r="H12" s="37"/>
      <c r="I12" s="37"/>
      <c r="J12" s="37"/>
      <c r="K12" s="37"/>
      <c r="L12" s="37"/>
      <c r="M12" s="37">
        <v>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1687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90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18</v>
      </c>
      <c r="AJ12" s="10">
        <f t="shared" si="9"/>
        <v>13.335968379446641</v>
      </c>
      <c r="AK12" s="10">
        <f t="shared" si="10"/>
        <v>93.722222222222229</v>
      </c>
    </row>
    <row r="13" spans="1:38" ht="31.5" customHeight="1" x14ac:dyDescent="0.3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>
        <v>349997</v>
      </c>
      <c r="F13" s="37"/>
      <c r="G13" s="37"/>
      <c r="H13" s="37"/>
      <c r="I13" s="37"/>
      <c r="J13" s="37"/>
      <c r="K13" s="37"/>
      <c r="L13" s="37"/>
      <c r="M13" s="37">
        <v>40588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309409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198515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39703</v>
      </c>
      <c r="AJ13" s="10">
        <f t="shared" si="9"/>
        <v>9.0844559712265429</v>
      </c>
      <c r="AK13" s="10">
        <f t="shared" si="10"/>
        <v>7.7930886834748003</v>
      </c>
    </row>
    <row r="14" spans="1:38" ht="27.75" customHeight="1" x14ac:dyDescent="0.3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>
        <v>459795</v>
      </c>
      <c r="F14" s="37"/>
      <c r="G14" s="37"/>
      <c r="H14" s="37"/>
      <c r="I14" s="37"/>
      <c r="J14" s="37"/>
      <c r="K14" s="37"/>
      <c r="L14" s="37"/>
      <c r="M14" s="37">
        <v>18077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441718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76973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15395</v>
      </c>
      <c r="AJ14" s="10">
        <f t="shared" si="9"/>
        <v>27.258130206726317</v>
      </c>
      <c r="AK14" s="10">
        <f t="shared" si="10"/>
        <v>28.692302695680414</v>
      </c>
    </row>
    <row r="15" spans="1:38" ht="32.25" customHeight="1" x14ac:dyDescent="0.3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>
        <v>10986</v>
      </c>
      <c r="F17" s="37"/>
      <c r="G17" s="37">
        <v>777</v>
      </c>
      <c r="H17" s="37">
        <v>85</v>
      </c>
      <c r="I17" s="37">
        <v>12610</v>
      </c>
      <c r="J17" s="37"/>
      <c r="K17" s="37"/>
      <c r="L17" s="37"/>
      <c r="M17" s="37">
        <v>2094</v>
      </c>
      <c r="N17" s="37"/>
      <c r="O17" s="37">
        <v>440</v>
      </c>
      <c r="P17" s="37">
        <v>85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21502</v>
      </c>
      <c r="Z17" s="9">
        <f t="shared" si="5"/>
        <v>0</v>
      </c>
      <c r="AA17" s="9">
        <f t="shared" si="6"/>
        <v>337</v>
      </c>
      <c r="AB17" s="37"/>
      <c r="AC17" s="39"/>
      <c r="AD17" s="9">
        <f t="shared" si="7"/>
        <v>0</v>
      </c>
      <c r="AE17" s="9">
        <f>M17+'01.05.2018'!AE17</f>
        <v>9425</v>
      </c>
      <c r="AF17" s="9">
        <f>N17+'01.05.2018'!AF17</f>
        <v>0</v>
      </c>
      <c r="AG17" s="9">
        <f>O17+'01.05.2018'!AG17</f>
        <v>1519</v>
      </c>
      <c r="AH17" s="9">
        <f>P17+'01.05.2018'!AH17</f>
        <v>1044</v>
      </c>
      <c r="AI17" s="1">
        <f t="shared" si="8"/>
        <v>2189</v>
      </c>
      <c r="AJ17" s="10">
        <f>(Y17+Z17+AA17)/D17</f>
        <v>13.123084626940409</v>
      </c>
      <c r="AK17" s="10">
        <f t="shared" si="10"/>
        <v>9.9767016902695289</v>
      </c>
    </row>
    <row r="18" spans="1:37" ht="31.5" customHeight="1" x14ac:dyDescent="0.3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>
        <v>66298</v>
      </c>
      <c r="F18" s="37"/>
      <c r="G18" s="37">
        <v>54000</v>
      </c>
      <c r="H18" s="37">
        <v>73648</v>
      </c>
      <c r="I18" s="37"/>
      <c r="J18" s="37"/>
      <c r="K18" s="37"/>
      <c r="L18" s="37"/>
      <c r="M18" s="37">
        <v>18155</v>
      </c>
      <c r="N18" s="37"/>
      <c r="O18" s="37">
        <v>0</v>
      </c>
      <c r="P18" s="37">
        <v>5850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48143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67798</v>
      </c>
      <c r="AE18" s="9">
        <f>M18+'01.05.2018'!AE18</f>
        <v>72641</v>
      </c>
      <c r="AF18" s="9">
        <f>N18+'01.05.2018'!AF18</f>
        <v>0</v>
      </c>
      <c r="AG18" s="9">
        <f>O18+'01.05.2018'!AG18</f>
        <v>0</v>
      </c>
      <c r="AH18" s="9">
        <f>P18+'01.05.2018'!AH18</f>
        <v>28667</v>
      </c>
      <c r="AI18" s="1">
        <f t="shared" si="8"/>
        <v>14528</v>
      </c>
      <c r="AJ18" s="10">
        <f t="shared" ref="AJ18:AJ34" si="11">(Y18+Z18+AA18)/D18</f>
        <v>5.0050674778986908</v>
      </c>
      <c r="AK18" s="10">
        <f t="shared" si="10"/>
        <v>7.0307681718061676</v>
      </c>
    </row>
    <row r="19" spans="1:37" ht="26.25" customHeight="1" x14ac:dyDescent="0.3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>
        <v>115300</v>
      </c>
      <c r="F19" s="37"/>
      <c r="G19" s="37">
        <v>5066</v>
      </c>
      <c r="H19" s="37">
        <v>8882</v>
      </c>
      <c r="I19" s="37"/>
      <c r="J19" s="37"/>
      <c r="K19" s="37"/>
      <c r="L19" s="37"/>
      <c r="M19" s="37">
        <v>1222</v>
      </c>
      <c r="N19" s="37"/>
      <c r="O19" s="37">
        <v>3818</v>
      </c>
      <c r="P19" s="37">
        <v>1905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114078</v>
      </c>
      <c r="Z19" s="9">
        <f t="shared" si="5"/>
        <v>0</v>
      </c>
      <c r="AA19" s="9">
        <f t="shared" si="6"/>
        <v>1248</v>
      </c>
      <c r="AB19" s="37"/>
      <c r="AC19" s="39"/>
      <c r="AD19" s="9">
        <f t="shared" si="7"/>
        <v>6977</v>
      </c>
      <c r="AE19" s="9">
        <f>M19+'01.05.2018'!AE19</f>
        <v>3967</v>
      </c>
      <c r="AF19" s="9">
        <f>N19+'01.05.2018'!AF19</f>
        <v>0</v>
      </c>
      <c r="AG19" s="9">
        <f>O19+'01.05.2018'!AG19</f>
        <v>6644</v>
      </c>
      <c r="AH19" s="9">
        <f>P19+'01.05.2018'!AH19</f>
        <v>7466</v>
      </c>
      <c r="AI19" s="1">
        <f t="shared" si="8"/>
        <v>2122</v>
      </c>
      <c r="AJ19" s="10">
        <f t="shared" si="11"/>
        <v>74.508021966189304</v>
      </c>
      <c r="AK19" s="10">
        <f>(Y19+Z19+AA19)/AI19</f>
        <v>54.347785108388315</v>
      </c>
    </row>
    <row r="20" spans="1:37" ht="27.75" customHeight="1" x14ac:dyDescent="0.3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>
        <v>82913</v>
      </c>
      <c r="F20" s="37"/>
      <c r="G20" s="37"/>
      <c r="H20" s="37">
        <v>6757</v>
      </c>
      <c r="I20" s="37"/>
      <c r="J20" s="37"/>
      <c r="K20" s="37"/>
      <c r="L20" s="37"/>
      <c r="M20" s="37">
        <v>8199</v>
      </c>
      <c r="N20" s="37"/>
      <c r="O20" s="37"/>
      <c r="P20" s="37">
        <v>1321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74714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5436</v>
      </c>
      <c r="AE20" s="9">
        <f>M20+'01.05.2018'!AE20</f>
        <v>23796</v>
      </c>
      <c r="AF20" s="9">
        <f>N20+'01.05.2018'!AF20</f>
        <v>0</v>
      </c>
      <c r="AG20" s="9">
        <f>O20+'01.05.2018'!AG20</f>
        <v>23942</v>
      </c>
      <c r="AH20" s="9">
        <f>P20+'01.05.2018'!AH20</f>
        <v>9144</v>
      </c>
      <c r="AI20" s="1">
        <f t="shared" si="8"/>
        <v>9548</v>
      </c>
      <c r="AJ20" s="10">
        <f t="shared" si="11"/>
        <v>8.5183798728753182</v>
      </c>
      <c r="AK20" s="10">
        <f t="shared" si="10"/>
        <v>7.8250942605781315</v>
      </c>
    </row>
    <row r="21" spans="1:37" ht="32.25" customHeight="1" x14ac:dyDescent="0.3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>
        <v>277</v>
      </c>
      <c r="F21" s="37"/>
      <c r="G21" s="37"/>
      <c r="H21" s="37"/>
      <c r="I21" s="37"/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254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229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46</v>
      </c>
      <c r="AJ21" s="10">
        <f t="shared" si="11"/>
        <v>8.4666666666666668</v>
      </c>
      <c r="AK21" s="10">
        <f t="shared" si="10"/>
        <v>5.5217391304347823</v>
      </c>
    </row>
    <row r="22" spans="1:37" ht="27.75" customHeight="1" x14ac:dyDescent="0.3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>
        <v>14932</v>
      </c>
      <c r="F22" s="37"/>
      <c r="G22" s="37">
        <v>7342</v>
      </c>
      <c r="H22" s="37">
        <v>7437</v>
      </c>
      <c r="I22" s="37"/>
      <c r="J22" s="37"/>
      <c r="K22" s="37"/>
      <c r="L22" s="37"/>
      <c r="M22" s="37">
        <v>307</v>
      </c>
      <c r="N22" s="37"/>
      <c r="O22" s="37">
        <v>1426</v>
      </c>
      <c r="P22" s="37">
        <v>417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14625</v>
      </c>
      <c r="Z22" s="9">
        <f t="shared" si="5"/>
        <v>0</v>
      </c>
      <c r="AA22" s="9">
        <f t="shared" si="6"/>
        <v>5916</v>
      </c>
      <c r="AB22" s="37"/>
      <c r="AC22" s="39"/>
      <c r="AD22" s="9">
        <f t="shared" si="7"/>
        <v>7020</v>
      </c>
      <c r="AE22" s="9">
        <f>M22+'01.05.2018'!AE22</f>
        <v>1550</v>
      </c>
      <c r="AF22" s="9">
        <f>N22+'01.05.2018'!AF22</f>
        <v>0</v>
      </c>
      <c r="AG22" s="9">
        <f>O22+'01.05.2018'!AG22</f>
        <v>6242.5</v>
      </c>
      <c r="AH22" s="9">
        <f>P22+'01.05.2018'!AH22</f>
        <v>1763</v>
      </c>
      <c r="AI22" s="1">
        <f t="shared" si="8"/>
        <v>1559</v>
      </c>
      <c r="AJ22" s="10">
        <f t="shared" si="11"/>
        <v>7.4206580967576841</v>
      </c>
      <c r="AK22" s="10">
        <f t="shared" si="10"/>
        <v>13.175753688261706</v>
      </c>
    </row>
    <row r="23" spans="1:37" ht="29.25" customHeight="1" x14ac:dyDescent="0.3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>
        <v>140</v>
      </c>
      <c r="F23" s="37"/>
      <c r="G23" s="37"/>
      <c r="H23" s="37"/>
      <c r="I23" s="37"/>
      <c r="J23" s="37"/>
      <c r="K23" s="37"/>
      <c r="L23" s="37"/>
      <c r="M23" s="37">
        <v>19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121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182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36</v>
      </c>
      <c r="AJ23" s="10">
        <f t="shared" si="11"/>
        <v>12.1</v>
      </c>
      <c r="AK23" s="10">
        <f t="shared" si="10"/>
        <v>3.3611111111111112</v>
      </c>
    </row>
    <row r="24" spans="1:37" ht="36.75" customHeight="1" x14ac:dyDescent="0.3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>
        <v>215</v>
      </c>
      <c r="F24" s="37"/>
      <c r="G24" s="37"/>
      <c r="H24" s="37"/>
      <c r="I24" s="37"/>
      <c r="J24" s="37"/>
      <c r="K24" s="37"/>
      <c r="L24" s="37"/>
      <c r="M24" s="37">
        <v>34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181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110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22</v>
      </c>
      <c r="AJ24" s="10">
        <f t="shared" si="11"/>
        <v>24.133333333333333</v>
      </c>
      <c r="AK24" s="10">
        <f t="shared" si="10"/>
        <v>8.2272727272727266</v>
      </c>
    </row>
    <row r="25" spans="1:37" ht="34.5" customHeight="1" x14ac:dyDescent="0.3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>
        <v>269506.2</v>
      </c>
      <c r="F25" s="37"/>
      <c r="G25" s="43">
        <v>1496</v>
      </c>
      <c r="H25" s="37">
        <v>79848</v>
      </c>
      <c r="I25" s="43"/>
      <c r="J25" s="37"/>
      <c r="K25" s="37"/>
      <c r="L25" s="37"/>
      <c r="M25" s="43">
        <f>12540.6+13182.8+342.2</f>
        <v>26065.600000000002</v>
      </c>
      <c r="N25" s="37"/>
      <c r="O25" s="37">
        <v>712</v>
      </c>
      <c r="P25" s="37">
        <v>11948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243440.6</v>
      </c>
      <c r="Z25" s="9">
        <f t="shared" si="5"/>
        <v>0</v>
      </c>
      <c r="AA25" s="44">
        <f t="shared" si="6"/>
        <v>784</v>
      </c>
      <c r="AB25" s="37"/>
      <c r="AC25" s="39"/>
      <c r="AD25" s="9">
        <f t="shared" si="7"/>
        <v>67900</v>
      </c>
      <c r="AE25" s="44">
        <f>M25+'01.05.2018'!AE25</f>
        <v>73934.28</v>
      </c>
      <c r="AF25" s="9">
        <f>N25+'01.05.2018'!AF25</f>
        <v>0</v>
      </c>
      <c r="AG25" s="44">
        <f>O25+'01.05.2018'!AG25</f>
        <v>40000</v>
      </c>
      <c r="AH25" s="9">
        <f>P25+'01.05.2018'!AH25</f>
        <v>56132</v>
      </c>
      <c r="AI25" s="1">
        <f t="shared" si="8"/>
        <v>22787</v>
      </c>
      <c r="AJ25" s="10">
        <f t="shared" si="11"/>
        <v>9.4177339173299828</v>
      </c>
      <c r="AK25" s="10">
        <f t="shared" si="10"/>
        <v>10.717716241716769</v>
      </c>
    </row>
    <row r="26" spans="1:37" ht="31.5" customHeight="1" x14ac:dyDescent="0.3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>
        <v>16074</v>
      </c>
      <c r="F26" s="37"/>
      <c r="G26" s="37">
        <v>4069</v>
      </c>
      <c r="H26" s="37">
        <v>12</v>
      </c>
      <c r="I26" s="37">
        <v>2054</v>
      </c>
      <c r="J26" s="37"/>
      <c r="K26" s="37"/>
      <c r="L26" s="37"/>
      <c r="M26" s="37">
        <v>1008</v>
      </c>
      <c r="N26" s="37"/>
      <c r="O26" s="37">
        <v>719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17120</v>
      </c>
      <c r="Z26" s="9">
        <f t="shared" si="5"/>
        <v>0</v>
      </c>
      <c r="AA26" s="9">
        <f t="shared" si="6"/>
        <v>3350</v>
      </c>
      <c r="AB26" s="37"/>
      <c r="AC26" s="39"/>
      <c r="AD26" s="9">
        <f t="shared" si="7"/>
        <v>12</v>
      </c>
      <c r="AE26" s="9">
        <f>M26+'01.05.2018'!AE26</f>
        <v>4211</v>
      </c>
      <c r="AF26" s="9">
        <f>N26+'01.05.2018'!AF26</f>
        <v>0</v>
      </c>
      <c r="AG26" s="9">
        <f>O26+'01.05.2018'!AG26</f>
        <v>3479</v>
      </c>
      <c r="AH26" s="9">
        <f>P26+'01.05.2018'!AH26</f>
        <v>109</v>
      </c>
      <c r="AI26" s="1">
        <f t="shared" si="8"/>
        <v>1538</v>
      </c>
      <c r="AJ26" s="10">
        <f t="shared" si="11"/>
        <v>7.8157116039326731</v>
      </c>
      <c r="AK26" s="10">
        <f t="shared" si="10"/>
        <v>13.309492847854356</v>
      </c>
    </row>
    <row r="27" spans="1:37" ht="32.25" customHeight="1" x14ac:dyDescent="0.3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>
        <v>14387</v>
      </c>
      <c r="F27" s="37"/>
      <c r="G27" s="37"/>
      <c r="H27" s="37"/>
      <c r="I27" s="37">
        <v>8200</v>
      </c>
      <c r="J27" s="37"/>
      <c r="K27" s="37"/>
      <c r="L27" s="37"/>
      <c r="M27" s="37">
        <v>2509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20078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10209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2042</v>
      </c>
      <c r="AJ27" s="10">
        <f t="shared" si="11"/>
        <v>6.1045910611128003</v>
      </c>
      <c r="AK27" s="10">
        <f t="shared" si="10"/>
        <v>9.8325171400587656</v>
      </c>
    </row>
    <row r="28" spans="1:37" ht="31.5" customHeight="1" x14ac:dyDescent="0.3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47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54353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47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9</v>
      </c>
      <c r="AJ29" s="10">
        <f t="shared" si="11"/>
        <v>15.43900014202528</v>
      </c>
      <c r="AK29" s="10">
        <f t="shared" si="10"/>
        <v>6039.2222222222226</v>
      </c>
    </row>
    <row r="30" spans="1:37" ht="32.25" customHeight="1" x14ac:dyDescent="0.3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19.851937631829273</v>
      </c>
      <c r="AK30" s="10">
        <f t="shared" si="10"/>
        <v>1250</v>
      </c>
    </row>
    <row r="31" spans="1:37" ht="31.5" customHeight="1" x14ac:dyDescent="0.3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>
        <v>119127</v>
      </c>
      <c r="F31" s="37"/>
      <c r="G31" s="37"/>
      <c r="H31" s="37">
        <v>19292</v>
      </c>
      <c r="I31" s="37"/>
      <c r="J31" s="37"/>
      <c r="K31" s="37"/>
      <c r="L31" s="37"/>
      <c r="M31" s="37">
        <v>20293</v>
      </c>
      <c r="N31" s="37"/>
      <c r="O31" s="37"/>
      <c r="P31" s="37">
        <v>6120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98834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13172</v>
      </c>
      <c r="AE31" s="9">
        <f>M31+'01.05.2018'!AE31</f>
        <v>60588</v>
      </c>
      <c r="AF31" s="9">
        <f>N31+'01.05.2018'!AF31</f>
        <v>0</v>
      </c>
      <c r="AG31" s="9">
        <f>O31+'01.05.2018'!AG31</f>
        <v>24182</v>
      </c>
      <c r="AH31" s="9">
        <f>P31+'01.05.2018'!AH31</f>
        <v>31943</v>
      </c>
      <c r="AI31" s="1">
        <f t="shared" si="8"/>
        <v>16954</v>
      </c>
      <c r="AJ31" s="10">
        <f t="shared" si="11"/>
        <v>5.4502290827041406</v>
      </c>
      <c r="AK31" s="10">
        <f t="shared" si="10"/>
        <v>5.8295387519169521</v>
      </c>
    </row>
    <row r="32" spans="1:37" ht="39.75" customHeight="1" x14ac:dyDescent="0.3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>
        <v>147834</v>
      </c>
      <c r="F37" s="37"/>
      <c r="G37" s="37"/>
      <c r="H37" s="37"/>
      <c r="I37" s="37"/>
      <c r="J37" s="40"/>
      <c r="K37" s="40"/>
      <c r="L37" s="40"/>
      <c r="M37" s="37">
        <v>5614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142220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19020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3804</v>
      </c>
      <c r="AJ37" s="10">
        <f>(Y37+Z37+AA37)/D37</f>
        <v>18.653841949939885</v>
      </c>
      <c r="AK37" s="10">
        <f>(Y37+Z37+AA37)/AI37</f>
        <v>37.386961093585697</v>
      </c>
    </row>
    <row r="38" spans="1:38" ht="35.25" customHeight="1" x14ac:dyDescent="0.3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>
        <v>295771</v>
      </c>
      <c r="F39" s="37"/>
      <c r="G39" s="37"/>
      <c r="H39" s="37"/>
      <c r="I39" s="37"/>
      <c r="J39" s="40"/>
      <c r="K39" s="40"/>
      <c r="L39" s="40"/>
      <c r="M39" s="37">
        <v>10877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284894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39066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7813</v>
      </c>
      <c r="AJ39" s="10">
        <f t="shared" si="12"/>
        <v>21.648480243161096</v>
      </c>
      <c r="AK39" s="10">
        <f t="shared" si="10"/>
        <v>36.464098297708944</v>
      </c>
    </row>
    <row r="40" spans="1:38" ht="33.75" customHeight="1" x14ac:dyDescent="0.3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3">
      <c r="A41" s="73" t="s">
        <v>112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ACC01485-3830-446D-8103-9615292321C1}">
            <xm:f>'01.05.2018'!Y6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9" operator="notEqual" id="{17A0E1AD-A742-4251-B87C-505D45E9BD79}">
            <xm:f>'01.05.2018'!Z6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823CC6DA-56B6-40E2-BD86-70D6BFC2C2BC}">
            <xm:f>'01.05.2018'!Z6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7" operator="notEqual" id="{DB7CB5AE-EC65-4AF6-BCE8-D944EE13D48C}">
            <xm:f>'01.05.2018'!AA6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FE651B9-E9F5-4376-A3FE-58A210C6DE5B}">
            <xm:f>'01.05.2018'!AA6</xm:f>
            <x14:dxf/>
          </x14:cfRule>
          <xm:sqref>G6:G15 G17:G21 G37:G40 G23:G35</xm:sqref>
        </x14:conditionalFormatting>
        <x14:conditionalFormatting xmlns:xm="http://schemas.microsoft.com/office/excel/2006/main">
          <x14:cfRule type="cellIs" priority="5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1840BC26-1F0A-422D-998E-CA10307234F8}">
            <xm:f>'01.05.2018'!AD6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16D322DB-DF30-4668-BB82-CD9C7318B254}">
            <xm:f>'01.04.2018'!#REF!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710F9DC-F038-4946-AD50-0E1EEA6308F4}">
            <xm:f>'01.04.2018'!#REF!</xm:f>
            <x14:dxf/>
          </x14:cfRule>
          <xm:sqref>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P41" sqref="P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98</v>
      </c>
      <c r="B1" s="75"/>
      <c r="C1" s="75"/>
      <c r="D1" s="75"/>
      <c r="E1" s="75"/>
      <c r="F1" s="75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>
        <v>238696</v>
      </c>
      <c r="F6" s="37"/>
      <c r="G6" s="37"/>
      <c r="H6" s="37"/>
      <c r="I6" s="37"/>
      <c r="J6" s="42"/>
      <c r="K6" s="37"/>
      <c r="L6" s="37"/>
      <c r="M6" s="37">
        <v>10861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227835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74369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12395</v>
      </c>
      <c r="AJ6" s="10">
        <f>(Y6+Z6+AA6)/D6</f>
        <v>20.950665910588668</v>
      </c>
      <c r="AK6" s="10">
        <f>(Y6+Z6+AA6)/AI6</f>
        <v>18.381202097620008</v>
      </c>
    </row>
    <row r="7" spans="1:38" ht="29.25" customHeight="1" x14ac:dyDescent="0.3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>
        <v>1988392</v>
      </c>
      <c r="F7" s="37"/>
      <c r="G7" s="37"/>
      <c r="H7" s="37"/>
      <c r="I7" s="37"/>
      <c r="J7" s="37"/>
      <c r="K7" s="37"/>
      <c r="L7" s="37"/>
      <c r="M7" s="37">
        <v>6504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1981888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40311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6719</v>
      </c>
      <c r="AJ7" s="10">
        <f t="shared" ref="AJ7:AJ14" si="5">(Y7+Z7+AA7)/D7</f>
        <v>35.299823520593471</v>
      </c>
      <c r="AK7" s="10">
        <f t="shared" ref="AK7:AK39" si="6">(Y7+Z7+AA7)/AI7</f>
        <v>294.96770352731062</v>
      </c>
    </row>
    <row r="8" spans="1:38" ht="29.25" customHeight="1" x14ac:dyDescent="0.3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3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>
        <v>378274</v>
      </c>
      <c r="F10" s="37"/>
      <c r="G10" s="37"/>
      <c r="H10" s="37"/>
      <c r="I10" s="37"/>
      <c r="J10" s="37"/>
      <c r="K10" s="37"/>
      <c r="L10" s="37"/>
      <c r="M10" s="37">
        <v>21873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356401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148405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24734</v>
      </c>
      <c r="AJ10" s="10">
        <f t="shared" si="5"/>
        <v>12.282842323532282</v>
      </c>
      <c r="AK10" s="10">
        <f t="shared" si="6"/>
        <v>14.409355542977279</v>
      </c>
    </row>
    <row r="11" spans="1:38" ht="24.75" customHeight="1" x14ac:dyDescent="0.3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1687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90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15</v>
      </c>
      <c r="AJ12" s="10">
        <f t="shared" si="5"/>
        <v>13.335968379446641</v>
      </c>
      <c r="AK12" s="10">
        <f t="shared" si="6"/>
        <v>112.46666666666667</v>
      </c>
    </row>
    <row r="13" spans="1:38" ht="31.5" customHeight="1" x14ac:dyDescent="0.3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>
        <v>309409</v>
      </c>
      <c r="F13" s="37"/>
      <c r="G13" s="37"/>
      <c r="H13" s="37"/>
      <c r="I13" s="37"/>
      <c r="J13" s="37"/>
      <c r="K13" s="37"/>
      <c r="L13" s="37"/>
      <c r="M13" s="37">
        <v>40090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269319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238605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39768</v>
      </c>
      <c r="AJ13" s="10">
        <f t="shared" si="5"/>
        <v>7.9073866555748582</v>
      </c>
      <c r="AK13" s="10">
        <f t="shared" si="6"/>
        <v>6.7722540736270371</v>
      </c>
    </row>
    <row r="14" spans="1:38" ht="27.75" customHeight="1" x14ac:dyDescent="0.3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>
        <v>441718</v>
      </c>
      <c r="F14" s="37"/>
      <c r="G14" s="37"/>
      <c r="H14" s="37"/>
      <c r="I14" s="37"/>
      <c r="J14" s="37"/>
      <c r="K14" s="37"/>
      <c r="L14" s="37"/>
      <c r="M14" s="37">
        <v>14533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427185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91506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15251</v>
      </c>
      <c r="AJ14" s="10">
        <f t="shared" si="5"/>
        <v>26.361308238198088</v>
      </c>
      <c r="AK14" s="10">
        <f t="shared" si="6"/>
        <v>28.010294406924135</v>
      </c>
    </row>
    <row r="15" spans="1:38" ht="32.25" customHeight="1" x14ac:dyDescent="0.3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>
        <v>21502</v>
      </c>
      <c r="F17" s="37"/>
      <c r="G17" s="37">
        <v>337</v>
      </c>
      <c r="H17" s="37"/>
      <c r="I17" s="37">
        <v>2817</v>
      </c>
      <c r="J17" s="37"/>
      <c r="K17" s="37"/>
      <c r="L17" s="37"/>
      <c r="M17" s="37">
        <v>2113</v>
      </c>
      <c r="N17" s="37"/>
      <c r="O17" s="37">
        <v>97</v>
      </c>
      <c r="P17" s="37">
        <v>0</v>
      </c>
      <c r="Q17" s="37"/>
      <c r="R17" s="42"/>
      <c r="S17" s="37"/>
      <c r="T17" s="37"/>
      <c r="U17" s="37"/>
      <c r="V17" s="37"/>
      <c r="W17" s="37"/>
      <c r="X17" s="37"/>
      <c r="Y17" s="9">
        <f t="shared" si="3"/>
        <v>22206</v>
      </c>
      <c r="Z17" s="9">
        <f t="shared" si="1"/>
        <v>0</v>
      </c>
      <c r="AA17" s="9">
        <f t="shared" si="2"/>
        <v>240</v>
      </c>
      <c r="AB17" s="57">
        <v>240</v>
      </c>
      <c r="AC17" s="39">
        <v>43404</v>
      </c>
      <c r="AD17" s="9">
        <f t="shared" si="7"/>
        <v>0</v>
      </c>
      <c r="AE17" s="9">
        <f>M17+'01.06.2018'!AE17</f>
        <v>11538</v>
      </c>
      <c r="AF17" s="9">
        <f>N17+'01.06.2018'!AF17</f>
        <v>0</v>
      </c>
      <c r="AG17" s="9">
        <f>O17+'01.06.2018'!AG17</f>
        <v>1616</v>
      </c>
      <c r="AH17" s="9">
        <f>P17+'01.06.2018'!AH17</f>
        <v>1044</v>
      </c>
      <c r="AI17" s="1">
        <f t="shared" si="4"/>
        <v>2192</v>
      </c>
      <c r="AJ17" s="10">
        <f>(Y17+Z17+AA17)/D17</f>
        <v>13.487831747621431</v>
      </c>
      <c r="AK17" s="10">
        <f>(Y17+Z17+AA17)/AI17</f>
        <v>10.239963503649635</v>
      </c>
    </row>
    <row r="18" spans="1:37" ht="31.5" customHeight="1" x14ac:dyDescent="0.3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>
        <v>48143</v>
      </c>
      <c r="F18" s="37"/>
      <c r="G18" s="37">
        <v>54000</v>
      </c>
      <c r="H18" s="37">
        <v>67798</v>
      </c>
      <c r="I18" s="37">
        <v>86950</v>
      </c>
      <c r="J18" s="37"/>
      <c r="K18" s="37"/>
      <c r="L18" s="37"/>
      <c r="M18" s="37">
        <v>15765</v>
      </c>
      <c r="N18" s="37"/>
      <c r="O18" s="37">
        <v>0</v>
      </c>
      <c r="P18" s="37">
        <v>4694</v>
      </c>
      <c r="Q18" s="37"/>
      <c r="R18" s="37"/>
      <c r="S18" s="37"/>
      <c r="T18" s="37"/>
      <c r="U18" s="37"/>
      <c r="V18" s="37"/>
      <c r="W18" s="37"/>
      <c r="X18" s="37"/>
      <c r="Y18" s="9">
        <f t="shared" si="3"/>
        <v>119328</v>
      </c>
      <c r="Z18" s="9">
        <f t="shared" si="1"/>
        <v>0</v>
      </c>
      <c r="AA18" s="9">
        <f t="shared" si="2"/>
        <v>54000</v>
      </c>
      <c r="AB18" s="57"/>
      <c r="AC18" s="39"/>
      <c r="AD18" s="9">
        <f t="shared" si="7"/>
        <v>63104</v>
      </c>
      <c r="AE18" s="9">
        <f>M18+'01.06.2018'!AE18</f>
        <v>88406</v>
      </c>
      <c r="AF18" s="9">
        <f>N18+'01.06.2018'!AF18</f>
        <v>0</v>
      </c>
      <c r="AG18" s="9">
        <f>O18+'01.06.2018'!AG18</f>
        <v>0</v>
      </c>
      <c r="AH18" s="9">
        <f>P18+'01.06.2018'!AH18</f>
        <v>33361</v>
      </c>
      <c r="AI18" s="1">
        <f t="shared" si="4"/>
        <v>14734</v>
      </c>
      <c r="AJ18" s="10">
        <f t="shared" ref="AJ18:AJ34" si="8">(Y18+Z18+AA18)/D18</f>
        <v>8.4931746258600622</v>
      </c>
      <c r="AK18" s="10">
        <f t="shared" si="6"/>
        <v>11.763811592235646</v>
      </c>
    </row>
    <row r="19" spans="1:37" ht="26.25" customHeight="1" x14ac:dyDescent="0.3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>
        <v>114078</v>
      </c>
      <c r="F19" s="37"/>
      <c r="G19" s="37">
        <v>1248</v>
      </c>
      <c r="H19" s="37">
        <v>6977</v>
      </c>
      <c r="I19" s="37"/>
      <c r="J19" s="37"/>
      <c r="K19" s="37"/>
      <c r="L19" s="37">
        <v>3700</v>
      </c>
      <c r="M19" s="37">
        <v>1646</v>
      </c>
      <c r="N19" s="37"/>
      <c r="O19" s="37">
        <v>1228</v>
      </c>
      <c r="P19" s="37">
        <v>2509</v>
      </c>
      <c r="Q19" s="37"/>
      <c r="R19" s="37"/>
      <c r="S19" s="37"/>
      <c r="T19" s="37"/>
      <c r="U19" s="37"/>
      <c r="V19" s="37"/>
      <c r="W19" s="37"/>
      <c r="X19" s="37"/>
      <c r="Y19" s="9">
        <f t="shared" si="3"/>
        <v>112432</v>
      </c>
      <c r="Z19" s="9">
        <f t="shared" si="1"/>
        <v>0</v>
      </c>
      <c r="AA19" s="9">
        <f t="shared" si="2"/>
        <v>20</v>
      </c>
      <c r="AB19" s="57">
        <v>20</v>
      </c>
      <c r="AC19" s="39">
        <v>43344</v>
      </c>
      <c r="AD19" s="9">
        <f t="shared" si="7"/>
        <v>8168</v>
      </c>
      <c r="AE19" s="9">
        <f>M19+'01.06.2018'!AE19</f>
        <v>5613</v>
      </c>
      <c r="AF19" s="9">
        <f>N19+'01.06.2018'!AF19</f>
        <v>0</v>
      </c>
      <c r="AG19" s="9">
        <f>O19+'01.06.2018'!AG19</f>
        <v>7872</v>
      </c>
      <c r="AH19" s="9">
        <f>P19+'01.06.2018'!AH19</f>
        <v>9975</v>
      </c>
      <c r="AI19" s="1">
        <f t="shared" si="4"/>
        <v>2248</v>
      </c>
      <c r="AJ19" s="10">
        <f t="shared" si="8"/>
        <v>72.651232906212996</v>
      </c>
      <c r="AK19" s="10">
        <f t="shared" si="6"/>
        <v>50.023131672597863</v>
      </c>
    </row>
    <row r="20" spans="1:37" ht="27.75" customHeight="1" x14ac:dyDescent="0.3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>
        <v>74714</v>
      </c>
      <c r="F20" s="37"/>
      <c r="G20" s="37"/>
      <c r="H20" s="37">
        <v>5436</v>
      </c>
      <c r="I20" s="37"/>
      <c r="J20" s="37"/>
      <c r="K20" s="37"/>
      <c r="L20" s="37"/>
      <c r="M20" s="37">
        <v>9712</v>
      </c>
      <c r="N20" s="37"/>
      <c r="O20" s="37"/>
      <c r="P20" s="37">
        <v>1185</v>
      </c>
      <c r="Q20" s="37"/>
      <c r="R20" s="37"/>
      <c r="S20" s="37"/>
      <c r="T20" s="37"/>
      <c r="U20" s="37"/>
      <c r="V20" s="37"/>
      <c r="W20" s="37"/>
      <c r="X20" s="37"/>
      <c r="Y20" s="9">
        <f t="shared" si="3"/>
        <v>65002</v>
      </c>
      <c r="Z20" s="9">
        <f t="shared" si="1"/>
        <v>0</v>
      </c>
      <c r="AA20" s="9">
        <f t="shared" si="2"/>
        <v>0</v>
      </c>
      <c r="AB20" s="57"/>
      <c r="AC20" s="39"/>
      <c r="AD20" s="9">
        <f t="shared" si="7"/>
        <v>4251</v>
      </c>
      <c r="AE20" s="9">
        <f>M20+'01.06.2018'!AE20</f>
        <v>33508</v>
      </c>
      <c r="AF20" s="9">
        <f>N20+'01.06.2018'!AF20</f>
        <v>0</v>
      </c>
      <c r="AG20" s="9">
        <f>O20+'01.06.2018'!AG20</f>
        <v>23942</v>
      </c>
      <c r="AH20" s="9">
        <f>P20+'01.06.2018'!AH20</f>
        <v>10329</v>
      </c>
      <c r="AI20" s="1">
        <f t="shared" si="4"/>
        <v>9575</v>
      </c>
      <c r="AJ20" s="10">
        <f t="shared" si="8"/>
        <v>7.4110839801997139</v>
      </c>
      <c r="AK20" s="10">
        <f t="shared" si="6"/>
        <v>6.7887206266318536</v>
      </c>
    </row>
    <row r="21" spans="1:37" ht="32.25" customHeight="1" x14ac:dyDescent="0.3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>
        <v>254</v>
      </c>
      <c r="F21" s="37"/>
      <c r="G21" s="37"/>
      <c r="H21" s="37"/>
      <c r="I21" s="37"/>
      <c r="J21" s="37"/>
      <c r="K21" s="37"/>
      <c r="L21" s="37"/>
      <c r="M21" s="37">
        <v>44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210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273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46</v>
      </c>
      <c r="AJ21" s="10">
        <f t="shared" si="8"/>
        <v>7</v>
      </c>
      <c r="AK21" s="10">
        <f t="shared" si="6"/>
        <v>4.5652173913043477</v>
      </c>
    </row>
    <row r="22" spans="1:37" ht="27.75" customHeight="1" x14ac:dyDescent="0.3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>
        <v>14625</v>
      </c>
      <c r="F22" s="37"/>
      <c r="G22" s="37">
        <v>5916</v>
      </c>
      <c r="H22" s="37">
        <v>7020</v>
      </c>
      <c r="I22" s="37"/>
      <c r="J22" s="37"/>
      <c r="K22" s="37"/>
      <c r="L22" s="37"/>
      <c r="M22" s="37">
        <v>165</v>
      </c>
      <c r="N22" s="37"/>
      <c r="O22" s="37">
        <v>1545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3"/>
        <v>14460</v>
      </c>
      <c r="Z22" s="9">
        <f t="shared" si="1"/>
        <v>0</v>
      </c>
      <c r="AA22" s="9">
        <f t="shared" si="2"/>
        <v>4371</v>
      </c>
      <c r="AB22" s="57">
        <v>11</v>
      </c>
      <c r="AC22" s="39">
        <v>43312</v>
      </c>
      <c r="AD22" s="9">
        <f t="shared" si="7"/>
        <v>6817</v>
      </c>
      <c r="AE22" s="9">
        <f>M22+'01.06.2018'!AE22</f>
        <v>1715</v>
      </c>
      <c r="AF22" s="9">
        <f>N22+'01.06.2018'!AF22</f>
        <v>0</v>
      </c>
      <c r="AG22" s="9">
        <f>O22+'01.06.2018'!AG22</f>
        <v>7787.5</v>
      </c>
      <c r="AH22" s="9">
        <f>P22+'01.06.2018'!AH22</f>
        <v>1966</v>
      </c>
      <c r="AI22" s="1">
        <f t="shared" si="4"/>
        <v>1584</v>
      </c>
      <c r="AJ22" s="10">
        <f t="shared" si="8"/>
        <v>6.8029021284282143</v>
      </c>
      <c r="AK22" s="10">
        <f t="shared" si="6"/>
        <v>11.888257575757576</v>
      </c>
    </row>
    <row r="23" spans="1:37" ht="29.25" customHeight="1" x14ac:dyDescent="0.3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>
        <v>121</v>
      </c>
      <c r="F23" s="37"/>
      <c r="G23" s="37"/>
      <c r="H23" s="37"/>
      <c r="I23" s="37"/>
      <c r="J23" s="37"/>
      <c r="K23" s="37"/>
      <c r="L23" s="37"/>
      <c r="M23" s="37">
        <v>11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110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193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32</v>
      </c>
      <c r="AJ23" s="10">
        <f t="shared" si="8"/>
        <v>11</v>
      </c>
      <c r="AK23" s="10">
        <f t="shared" si="6"/>
        <v>3.4375</v>
      </c>
    </row>
    <row r="24" spans="1:37" ht="36.75" customHeight="1" x14ac:dyDescent="0.3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>
        <v>181</v>
      </c>
      <c r="F24" s="37"/>
      <c r="G24" s="37"/>
      <c r="H24" s="37"/>
      <c r="I24" s="37"/>
      <c r="J24" s="37"/>
      <c r="K24" s="37"/>
      <c r="L24" s="37"/>
      <c r="M24" s="37">
        <v>18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163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128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21</v>
      </c>
      <c r="AJ24" s="10">
        <f t="shared" si="8"/>
        <v>21.733333333333334</v>
      </c>
      <c r="AK24" s="10">
        <f t="shared" si="6"/>
        <v>7.7619047619047619</v>
      </c>
    </row>
    <row r="25" spans="1:37" ht="34.5" customHeight="1" x14ac:dyDescent="0.3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>
        <v>243440.6</v>
      </c>
      <c r="F25" s="37"/>
      <c r="G25" s="43">
        <v>784</v>
      </c>
      <c r="H25" s="37">
        <v>67900</v>
      </c>
      <c r="I25" s="43"/>
      <c r="J25" s="37"/>
      <c r="K25" s="37"/>
      <c r="L25" s="37"/>
      <c r="M25" s="43">
        <f>3392.5+23746.7+47.7</f>
        <v>27186.9</v>
      </c>
      <c r="N25" s="37"/>
      <c r="O25" s="37">
        <v>208</v>
      </c>
      <c r="P25" s="37">
        <v>8816</v>
      </c>
      <c r="Q25" s="43"/>
      <c r="R25" s="37"/>
      <c r="S25" s="37"/>
      <c r="T25" s="43"/>
      <c r="U25" s="37"/>
      <c r="V25" s="37"/>
      <c r="W25" s="43"/>
      <c r="X25" s="43"/>
      <c r="Y25" s="44">
        <f t="shared" si="3"/>
        <v>216253.7</v>
      </c>
      <c r="Z25" s="9">
        <f t="shared" si="1"/>
        <v>0</v>
      </c>
      <c r="AA25" s="44">
        <f t="shared" si="2"/>
        <v>576</v>
      </c>
      <c r="AB25" s="57">
        <v>576</v>
      </c>
      <c r="AC25" s="39">
        <v>43374</v>
      </c>
      <c r="AD25" s="9">
        <f t="shared" si="7"/>
        <v>59084</v>
      </c>
      <c r="AE25" s="44">
        <f>M25+'01.06.2018'!AE25</f>
        <v>101121.18</v>
      </c>
      <c r="AF25" s="9">
        <f>N25+'01.06.2018'!AF25</f>
        <v>0</v>
      </c>
      <c r="AG25" s="44">
        <f>O25+'01.06.2018'!AG25</f>
        <v>40208</v>
      </c>
      <c r="AH25" s="9">
        <f>P25+'01.06.2018'!AH25</f>
        <v>64948</v>
      </c>
      <c r="AI25" s="1">
        <f t="shared" si="4"/>
        <v>23555</v>
      </c>
      <c r="AJ25" s="10">
        <f t="shared" si="8"/>
        <v>8.3613379650308985</v>
      </c>
      <c r="AK25" s="10">
        <f t="shared" si="6"/>
        <v>9.2052515389513907</v>
      </c>
    </row>
    <row r="26" spans="1:37" ht="31.5" customHeight="1" x14ac:dyDescent="0.3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>
        <v>17120</v>
      </c>
      <c r="F26" s="37"/>
      <c r="G26" s="37">
        <v>3350</v>
      </c>
      <c r="H26" s="37">
        <v>12</v>
      </c>
      <c r="I26" s="37"/>
      <c r="J26" s="37"/>
      <c r="K26" s="37"/>
      <c r="L26" s="37"/>
      <c r="M26" s="37">
        <v>1067</v>
      </c>
      <c r="N26" s="37"/>
      <c r="O26" s="37">
        <v>528</v>
      </c>
      <c r="P26" s="37">
        <v>9</v>
      </c>
      <c r="Q26" s="37"/>
      <c r="R26" s="37"/>
      <c r="S26" s="37"/>
      <c r="T26" s="37"/>
      <c r="U26" s="37"/>
      <c r="V26" s="37"/>
      <c r="W26" s="37"/>
      <c r="X26" s="37"/>
      <c r="Y26" s="9">
        <f t="shared" si="3"/>
        <v>16053</v>
      </c>
      <c r="Z26" s="9">
        <f t="shared" si="1"/>
        <v>0</v>
      </c>
      <c r="AA26" s="9">
        <f t="shared" si="2"/>
        <v>2822</v>
      </c>
      <c r="AB26" s="57">
        <v>63</v>
      </c>
      <c r="AC26" s="39">
        <v>43435</v>
      </c>
      <c r="AD26" s="9">
        <f t="shared" si="7"/>
        <v>3</v>
      </c>
      <c r="AE26" s="9">
        <f>M26+'01.06.2018'!AE26</f>
        <v>5278</v>
      </c>
      <c r="AF26" s="9">
        <f>N26+'01.06.2018'!AF26</f>
        <v>0</v>
      </c>
      <c r="AG26" s="9">
        <f>O26+'01.06.2018'!AG26</f>
        <v>4007</v>
      </c>
      <c r="AH26" s="9">
        <f>P26+'01.06.2018'!AH26</f>
        <v>118</v>
      </c>
      <c r="AI26" s="1">
        <f t="shared" si="4"/>
        <v>1548</v>
      </c>
      <c r="AJ26" s="10">
        <f t="shared" si="8"/>
        <v>7.2067199083648852</v>
      </c>
      <c r="AK26" s="10">
        <f t="shared" si="6"/>
        <v>12.193152454780362</v>
      </c>
    </row>
    <row r="27" spans="1:37" ht="32.25" customHeight="1" x14ac:dyDescent="0.3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>
        <v>20078</v>
      </c>
      <c r="F27" s="37"/>
      <c r="G27" s="37"/>
      <c r="H27" s="37"/>
      <c r="I27" s="37"/>
      <c r="J27" s="37"/>
      <c r="K27" s="37"/>
      <c r="L27" s="37"/>
      <c r="M27" s="37">
        <v>2437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17641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12646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2108</v>
      </c>
      <c r="AJ27" s="10">
        <f t="shared" si="8"/>
        <v>5.3636363636363633</v>
      </c>
      <c r="AK27" s="10">
        <f t="shared" si="6"/>
        <v>8.3685958254269455</v>
      </c>
    </row>
    <row r="28" spans="1:37" ht="31.5" customHeight="1" x14ac:dyDescent="0.3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>
        <v>54353</v>
      </c>
      <c r="F29" s="37"/>
      <c r="G29" s="37"/>
      <c r="H29" s="37"/>
      <c r="I29" s="37"/>
      <c r="J29" s="37"/>
      <c r="K29" s="37"/>
      <c r="L29" s="37"/>
      <c r="M29" s="37">
        <v>218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54135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265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44</v>
      </c>
      <c r="AJ29" s="10">
        <f t="shared" si="8"/>
        <v>15.377077119727311</v>
      </c>
      <c r="AK29" s="10">
        <f t="shared" si="6"/>
        <v>1230.340909090909</v>
      </c>
    </row>
    <row r="30" spans="1:37" ht="32.25" customHeight="1" x14ac:dyDescent="0.3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40000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19.851937631829273</v>
      </c>
      <c r="AK30" s="10">
        <f t="shared" si="6"/>
        <v>1481.4814814814815</v>
      </c>
    </row>
    <row r="31" spans="1:37" ht="31.5" customHeight="1" x14ac:dyDescent="0.3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>
        <v>98834</v>
      </c>
      <c r="F31" s="37"/>
      <c r="G31" s="37"/>
      <c r="H31" s="37">
        <v>13172</v>
      </c>
      <c r="I31" s="37"/>
      <c r="J31" s="37"/>
      <c r="K31" s="37"/>
      <c r="L31" s="37">
        <v>47800</v>
      </c>
      <c r="M31" s="37">
        <v>16522</v>
      </c>
      <c r="N31" s="37"/>
      <c r="O31" s="37">
        <v>1772</v>
      </c>
      <c r="P31" s="37">
        <v>4848</v>
      </c>
      <c r="Q31" s="37"/>
      <c r="R31" s="37"/>
      <c r="S31" s="37"/>
      <c r="T31" s="37"/>
      <c r="U31" s="37"/>
      <c r="V31" s="37"/>
      <c r="W31" s="37">
        <v>4800</v>
      </c>
      <c r="X31" s="37"/>
      <c r="Y31" s="9">
        <f t="shared" si="3"/>
        <v>82312</v>
      </c>
      <c r="Z31" s="9">
        <f t="shared" si="1"/>
        <v>0</v>
      </c>
      <c r="AA31" s="9">
        <f t="shared" si="2"/>
        <v>3028</v>
      </c>
      <c r="AB31" s="58" t="s">
        <v>121</v>
      </c>
      <c r="AC31" s="52" t="s">
        <v>122</v>
      </c>
      <c r="AD31" s="9">
        <f t="shared" si="7"/>
        <v>51324</v>
      </c>
      <c r="AE31" s="9">
        <f>M31+'01.06.2018'!AE31</f>
        <v>77110</v>
      </c>
      <c r="AF31" s="9">
        <f>N31+'01.06.2018'!AF31</f>
        <v>0</v>
      </c>
      <c r="AG31" s="9">
        <f>O31+'01.06.2018'!AG31</f>
        <v>25954</v>
      </c>
      <c r="AH31" s="9">
        <f>P31+'01.06.2018'!AH31</f>
        <v>36791</v>
      </c>
      <c r="AI31" s="1">
        <f t="shared" si="4"/>
        <v>17177</v>
      </c>
      <c r="AJ31" s="10">
        <f t="shared" si="8"/>
        <v>4.7060986089601897</v>
      </c>
      <c r="AK31" s="10">
        <f t="shared" si="6"/>
        <v>4.9682715258776273</v>
      </c>
    </row>
    <row r="32" spans="1:37" ht="39.75" customHeight="1" x14ac:dyDescent="0.3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>
        <v>142220</v>
      </c>
      <c r="F37" s="37"/>
      <c r="G37" s="37"/>
      <c r="H37" s="37"/>
      <c r="I37" s="37"/>
      <c r="J37" s="40"/>
      <c r="K37" s="40"/>
      <c r="L37" s="40"/>
      <c r="M37" s="37">
        <v>4092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138128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23112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3852</v>
      </c>
      <c r="AJ37" s="10">
        <f>(Y37+Z37+AA37)/D37</f>
        <v>18.117127554924036</v>
      </c>
      <c r="AK37" s="10">
        <f>(Y37+Z37+AA37)/AI37</f>
        <v>35.858774662512978</v>
      </c>
    </row>
    <row r="38" spans="1:38" ht="40.5" customHeight="1" x14ac:dyDescent="0.3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3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>
        <v>284894</v>
      </c>
      <c r="F39" s="37"/>
      <c r="G39" s="37"/>
      <c r="H39" s="37"/>
      <c r="I39" s="37"/>
      <c r="J39" s="40"/>
      <c r="K39" s="40"/>
      <c r="L39" s="40"/>
      <c r="M39" s="37">
        <v>9060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275834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48126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8021</v>
      </c>
      <c r="AJ39" s="10">
        <f t="shared" si="9"/>
        <v>20.960030395136776</v>
      </c>
      <c r="AK39" s="10">
        <f t="shared" si="6"/>
        <v>34.388978930307943</v>
      </c>
    </row>
    <row r="40" spans="1:38" ht="34.5" customHeight="1" x14ac:dyDescent="0.3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73" t="s">
        <v>99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123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1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E17:E35 E37:E40 E6:E15</xm:sqref>
        </x14:conditionalFormatting>
        <x14:conditionalFormatting xmlns:xm="http://schemas.microsoft.com/office/excel/2006/main">
          <x14:cfRule type="cellIs" priority="5" operator="notEqual" id="{4014CAD9-4893-4F5D-885F-641832621DDF}">
            <xm:f>'01.06.2018'!Z6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215BC4-2B7B-4788-929D-A7862FA79E30}">
            <xm:f>'01.06.2018'!Z6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30A1973-C684-424A-A0DD-270A4AC5B88B}">
            <xm:f>'01.06.2018'!AA6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21B217B-B050-4AA9-95B7-7E75BE771BDB}">
            <xm:f>'01.06.2018'!AA6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M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124</v>
      </c>
      <c r="B1" s="75"/>
      <c r="C1" s="75"/>
      <c r="D1" s="75"/>
      <c r="E1" s="75"/>
      <c r="F1" s="75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>
        <v>227835</v>
      </c>
      <c r="F6" s="37"/>
      <c r="G6" s="37"/>
      <c r="H6" s="37"/>
      <c r="I6" s="37"/>
      <c r="J6" s="42"/>
      <c r="K6" s="37"/>
      <c r="L6" s="37"/>
      <c r="M6" s="37">
        <v>10345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217490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84714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12102</v>
      </c>
      <c r="AJ6" s="10">
        <f>(Y6+Z6+AA6)/D6</f>
        <v>19.999386963784886</v>
      </c>
      <c r="AK6" s="10">
        <f>(Y6+Z6+AA6)/AI6</f>
        <v>17.971409684349695</v>
      </c>
    </row>
    <row r="7" spans="1:38" ht="29.25" customHeight="1" x14ac:dyDescent="0.3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>
        <v>1981888</v>
      </c>
      <c r="F7" s="37"/>
      <c r="G7" s="37"/>
      <c r="H7" s="37"/>
      <c r="I7" s="37"/>
      <c r="J7" s="37"/>
      <c r="K7" s="37"/>
      <c r="L7" s="37"/>
      <c r="M7" s="37">
        <v>5982.5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1975905.5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46293.5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6613</v>
      </c>
      <c r="AJ7" s="10">
        <f t="shared" ref="AJ7:AJ14" si="6">(Y7+Z7+AA7)/D7</f>
        <v>35.193267956297227</v>
      </c>
      <c r="AK7" s="10">
        <f t="shared" ref="AK7:AK38" si="7">(Y7+Z7+AA7)/AI7</f>
        <v>298.79109330107366</v>
      </c>
    </row>
    <row r="8" spans="1:38" ht="29.25" customHeight="1" x14ac:dyDescent="0.3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>
        <v>356401</v>
      </c>
      <c r="F10" s="37"/>
      <c r="G10" s="37"/>
      <c r="H10" s="37"/>
      <c r="I10" s="37"/>
      <c r="J10" s="37"/>
      <c r="K10" s="37"/>
      <c r="L10" s="37"/>
      <c r="M10" s="37">
        <v>21828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334573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170233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24319</v>
      </c>
      <c r="AJ10" s="10">
        <f t="shared" si="6"/>
        <v>11.53057203742741</v>
      </c>
      <c r="AK10" s="10">
        <f t="shared" si="7"/>
        <v>13.757679180887372</v>
      </c>
    </row>
    <row r="11" spans="1:38" ht="24.75" customHeight="1" x14ac:dyDescent="0.3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90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13</v>
      </c>
      <c r="AJ12" s="10">
        <f t="shared" si="6"/>
        <v>13.335968379446641</v>
      </c>
      <c r="AK12" s="10">
        <f t="shared" si="7"/>
        <v>129.76923076923077</v>
      </c>
    </row>
    <row r="13" spans="1:38" ht="31.5" customHeight="1" x14ac:dyDescent="0.3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>
        <v>269319</v>
      </c>
      <c r="F13" s="37"/>
      <c r="G13" s="37"/>
      <c r="H13" s="37"/>
      <c r="I13" s="37"/>
      <c r="J13" s="37"/>
      <c r="K13" s="37"/>
      <c r="L13" s="37"/>
      <c r="M13" s="37">
        <v>37059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232260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275664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39381</v>
      </c>
      <c r="AJ13" s="10">
        <f t="shared" si="6"/>
        <v>6.8193095348780313</v>
      </c>
      <c r="AK13" s="10">
        <f t="shared" si="7"/>
        <v>5.8977679591681271</v>
      </c>
    </row>
    <row r="14" spans="1:38" ht="27.75" customHeight="1" x14ac:dyDescent="0.3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>
        <v>427185</v>
      </c>
      <c r="F14" s="37"/>
      <c r="G14" s="37"/>
      <c r="H14" s="37"/>
      <c r="I14" s="37"/>
      <c r="J14" s="37"/>
      <c r="K14" s="37"/>
      <c r="L14" s="37"/>
      <c r="M14" s="37">
        <v>15068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412117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106574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15225</v>
      </c>
      <c r="AJ14" s="10">
        <f t="shared" si="6"/>
        <v>25.431471767972848</v>
      </c>
      <c r="AK14" s="10">
        <f t="shared" si="7"/>
        <v>27.068440065681443</v>
      </c>
    </row>
    <row r="15" spans="1:38" ht="32.25" customHeight="1" x14ac:dyDescent="0.3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>
        <v>22206</v>
      </c>
      <c r="F17" s="37"/>
      <c r="G17" s="37">
        <v>240</v>
      </c>
      <c r="H17" s="37"/>
      <c r="I17" s="37"/>
      <c r="J17" s="37"/>
      <c r="K17" s="37"/>
      <c r="L17" s="37"/>
      <c r="M17" s="37">
        <v>2188</v>
      </c>
      <c r="N17" s="37"/>
      <c r="O17" s="37">
        <v>48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20018</v>
      </c>
      <c r="Z17" s="9">
        <f t="shared" si="2"/>
        <v>0</v>
      </c>
      <c r="AA17" s="9">
        <f t="shared" si="3"/>
        <v>192</v>
      </c>
      <c r="AB17" s="37">
        <v>192</v>
      </c>
      <c r="AC17" s="39">
        <v>43404</v>
      </c>
      <c r="AD17" s="9">
        <f t="shared" si="4"/>
        <v>0</v>
      </c>
      <c r="AE17" s="9">
        <f>M17+'01.07.2018'!AE17</f>
        <v>13726</v>
      </c>
      <c r="AF17" s="9">
        <f>N17+'01.07.2018'!AF17</f>
        <v>0</v>
      </c>
      <c r="AG17" s="9">
        <f>O17+'01.07.2018'!AG17</f>
        <v>1664</v>
      </c>
      <c r="AH17" s="9">
        <f>P17+'01.07.2018'!AH17</f>
        <v>1044</v>
      </c>
      <c r="AI17" s="1">
        <f t="shared" si="5"/>
        <v>2199</v>
      </c>
      <c r="AJ17" s="10">
        <f>(Y17+Z17+AA17)/D17</f>
        <v>12.144216324486729</v>
      </c>
      <c r="AK17" s="10">
        <f>(Y17+Z17+AA17)/AI17</f>
        <v>9.1905411550704859</v>
      </c>
    </row>
    <row r="18" spans="1:37" ht="31.5" customHeight="1" x14ac:dyDescent="0.3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>
        <v>119328</v>
      </c>
      <c r="F18" s="37"/>
      <c r="G18" s="37">
        <v>54000</v>
      </c>
      <c r="H18" s="37">
        <v>63104</v>
      </c>
      <c r="I18" s="37"/>
      <c r="J18" s="37"/>
      <c r="K18" s="37"/>
      <c r="L18" s="37"/>
      <c r="M18" s="37">
        <v>16387</v>
      </c>
      <c r="N18" s="37"/>
      <c r="O18" s="37">
        <v>0</v>
      </c>
      <c r="P18" s="37">
        <v>4271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102941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58833</v>
      </c>
      <c r="AE18" s="9">
        <f>M18+'01.07.2018'!AE18</f>
        <v>104793</v>
      </c>
      <c r="AF18" s="9">
        <f>N18+'01.07.2018'!AF18</f>
        <v>0</v>
      </c>
      <c r="AG18" s="9">
        <f>O18+'01.07.2018'!AG18</f>
        <v>0</v>
      </c>
      <c r="AH18" s="9">
        <f>P18+'01.07.2018'!AH18</f>
        <v>37632</v>
      </c>
      <c r="AI18" s="1">
        <f t="shared" si="5"/>
        <v>14970</v>
      </c>
      <c r="AJ18" s="10">
        <f t="shared" ref="AJ18:AJ34" si="8">(Y18+Z18+AA18)/D18</f>
        <v>7.6902019232732393</v>
      </c>
      <c r="AK18" s="10">
        <f t="shared" si="7"/>
        <v>10.483700734802939</v>
      </c>
    </row>
    <row r="19" spans="1:37" ht="26.25" customHeight="1" x14ac:dyDescent="0.3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>
        <v>112432</v>
      </c>
      <c r="F19" s="37"/>
      <c r="G19" s="37">
        <v>20</v>
      </c>
      <c r="H19" s="37">
        <v>8168</v>
      </c>
      <c r="I19" s="37"/>
      <c r="J19" s="37"/>
      <c r="K19" s="37"/>
      <c r="L19" s="37"/>
      <c r="M19" s="37">
        <v>1747</v>
      </c>
      <c r="N19" s="37"/>
      <c r="O19" s="37">
        <v>20</v>
      </c>
      <c r="P19" s="37">
        <v>2689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110685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5479</v>
      </c>
      <c r="AE19" s="9">
        <f>M19+'01.07.2018'!AE19</f>
        <v>7360</v>
      </c>
      <c r="AF19" s="9">
        <f>N19+'01.07.2018'!AF19</f>
        <v>0</v>
      </c>
      <c r="AG19" s="9">
        <f>O19+'01.07.2018'!AG19</f>
        <v>7892</v>
      </c>
      <c r="AH19" s="9">
        <f>P19+'01.07.2018'!AH19</f>
        <v>12664</v>
      </c>
      <c r="AI19" s="1">
        <f t="shared" si="5"/>
        <v>2179</v>
      </c>
      <c r="AJ19" s="10">
        <f t="shared" si="8"/>
        <v>71.509637127167011</v>
      </c>
      <c r="AK19" s="10">
        <f t="shared" si="7"/>
        <v>50.796236805874251</v>
      </c>
    </row>
    <row r="20" spans="1:37" ht="27.75" customHeight="1" x14ac:dyDescent="0.3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>
        <v>65002</v>
      </c>
      <c r="F20" s="37"/>
      <c r="G20" s="37"/>
      <c r="H20" s="37">
        <v>4251</v>
      </c>
      <c r="I20" s="37"/>
      <c r="J20" s="37"/>
      <c r="K20" s="37"/>
      <c r="L20" s="37"/>
      <c r="M20" s="37">
        <v>9969</v>
      </c>
      <c r="N20" s="37"/>
      <c r="O20" s="37"/>
      <c r="P20" s="37">
        <v>1520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55033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2731</v>
      </c>
      <c r="AE20" s="9">
        <f>M20+'01.07.2018'!AE20</f>
        <v>43477</v>
      </c>
      <c r="AF20" s="9">
        <f>N20+'01.07.2018'!AF20</f>
        <v>0</v>
      </c>
      <c r="AG20" s="9">
        <f>O20+'01.07.2018'!AG20</f>
        <v>23942</v>
      </c>
      <c r="AH20" s="9">
        <f>P20+'01.07.2018'!AH20</f>
        <v>11849</v>
      </c>
      <c r="AI20" s="1">
        <f t="shared" si="5"/>
        <v>9631</v>
      </c>
      <c r="AJ20" s="10">
        <f>(Y20+Z20+AA20)/D20</f>
        <v>6.2744867032142215</v>
      </c>
      <c r="AK20" s="10">
        <f>(Y20+Z20+AA20)/AI20</f>
        <v>5.714152216799917</v>
      </c>
    </row>
    <row r="21" spans="1:37" ht="32.25" customHeight="1" x14ac:dyDescent="0.3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>
        <v>210</v>
      </c>
      <c r="F21" s="37"/>
      <c r="G21" s="37"/>
      <c r="H21" s="37"/>
      <c r="I21" s="37"/>
      <c r="J21" s="37"/>
      <c r="K21" s="37"/>
      <c r="L21" s="37"/>
      <c r="M21" s="37">
        <v>32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178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305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44</v>
      </c>
      <c r="AJ21" s="10">
        <f t="shared" si="8"/>
        <v>5.9333333333333336</v>
      </c>
      <c r="AK21" s="10">
        <f t="shared" si="7"/>
        <v>4.0454545454545459</v>
      </c>
    </row>
    <row r="22" spans="1:37" ht="27.75" customHeight="1" x14ac:dyDescent="0.3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>
        <v>14460</v>
      </c>
      <c r="F22" s="37"/>
      <c r="G22" s="37">
        <v>4371</v>
      </c>
      <c r="H22" s="37">
        <v>6817</v>
      </c>
      <c r="I22" s="37"/>
      <c r="J22" s="37"/>
      <c r="K22" s="37"/>
      <c r="L22" s="37"/>
      <c r="M22" s="37">
        <v>85</v>
      </c>
      <c r="N22" s="37"/>
      <c r="O22" s="37">
        <v>1493</v>
      </c>
      <c r="P22" s="37">
        <v>229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14375</v>
      </c>
      <c r="Z22" s="9">
        <f t="shared" si="2"/>
        <v>0</v>
      </c>
      <c r="AA22" s="9">
        <f t="shared" si="3"/>
        <v>2878</v>
      </c>
      <c r="AB22" s="37"/>
      <c r="AC22" s="39"/>
      <c r="AD22" s="9">
        <f t="shared" si="4"/>
        <v>6588</v>
      </c>
      <c r="AE22" s="9">
        <f>M22+'01.07.2018'!AE22</f>
        <v>1800</v>
      </c>
      <c r="AF22" s="9">
        <f>N22+'01.07.2018'!AF22</f>
        <v>0</v>
      </c>
      <c r="AG22" s="9">
        <f>O22+'01.07.2018'!AG22</f>
        <v>9280.5</v>
      </c>
      <c r="AH22" s="9">
        <f>P22+'01.07.2018'!AH22</f>
        <v>2195</v>
      </c>
      <c r="AI22" s="1">
        <f t="shared" si="5"/>
        <v>1583</v>
      </c>
      <c r="AJ22" s="10">
        <f t="shared" si="8"/>
        <v>6.2328325857241769</v>
      </c>
      <c r="AK22" s="10">
        <f t="shared" si="7"/>
        <v>10.898926089703096</v>
      </c>
    </row>
    <row r="23" spans="1:37" ht="29.25" customHeight="1" x14ac:dyDescent="0.3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193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28</v>
      </c>
      <c r="AJ23" s="10">
        <f t="shared" si="8"/>
        <v>11</v>
      </c>
      <c r="AK23" s="10">
        <f t="shared" si="7"/>
        <v>3.9285714285714284</v>
      </c>
    </row>
    <row r="24" spans="1:37" ht="36.75" customHeight="1" x14ac:dyDescent="0.3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128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18</v>
      </c>
      <c r="AJ24" s="10">
        <f t="shared" si="8"/>
        <v>21.733333333333334</v>
      </c>
      <c r="AK24" s="10">
        <f t="shared" si="7"/>
        <v>9.0555555555555554</v>
      </c>
    </row>
    <row r="25" spans="1:37" ht="34.5" customHeight="1" x14ac:dyDescent="0.3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>
        <v>216253.7</v>
      </c>
      <c r="F25" s="37"/>
      <c r="G25" s="43">
        <v>576</v>
      </c>
      <c r="H25" s="37">
        <v>59084</v>
      </c>
      <c r="I25" s="43"/>
      <c r="J25" s="37"/>
      <c r="K25" s="37"/>
      <c r="L25" s="37"/>
      <c r="M25" s="43">
        <v>25842.18</v>
      </c>
      <c r="N25" s="37"/>
      <c r="O25" s="37">
        <v>56</v>
      </c>
      <c r="P25" s="37">
        <v>8460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190411.52000000002</v>
      </c>
      <c r="Z25" s="9">
        <f t="shared" si="2"/>
        <v>0</v>
      </c>
      <c r="AA25" s="44">
        <f t="shared" si="3"/>
        <v>520</v>
      </c>
      <c r="AB25" s="37">
        <v>520</v>
      </c>
      <c r="AC25" s="39">
        <v>43374</v>
      </c>
      <c r="AD25" s="9">
        <f t="shared" si="4"/>
        <v>50624</v>
      </c>
      <c r="AE25" s="44">
        <f>M25+'01.07.2018'!AE25</f>
        <v>126963.35999999999</v>
      </c>
      <c r="AF25" s="9">
        <f>N25+'01.07.2018'!AF25</f>
        <v>0</v>
      </c>
      <c r="AG25" s="44">
        <f>O25+'01.07.2018'!AG25</f>
        <v>40264</v>
      </c>
      <c r="AH25" s="9">
        <f>P25+'01.07.2018'!AH25</f>
        <v>73408</v>
      </c>
      <c r="AI25" s="1">
        <f t="shared" si="5"/>
        <v>23890</v>
      </c>
      <c r="AJ25" s="10">
        <f t="shared" si="8"/>
        <v>7.3626581916455915</v>
      </c>
      <c r="AK25" s="10">
        <f t="shared" si="7"/>
        <v>7.9921105064880713</v>
      </c>
    </row>
    <row r="26" spans="1:37" ht="31.5" customHeight="1" x14ac:dyDescent="0.3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>
        <v>16053</v>
      </c>
      <c r="F26" s="37"/>
      <c r="G26" s="37">
        <v>2822</v>
      </c>
      <c r="H26" s="37">
        <v>3</v>
      </c>
      <c r="I26" s="37"/>
      <c r="J26" s="37"/>
      <c r="K26" s="37"/>
      <c r="L26" s="37"/>
      <c r="M26" s="37">
        <v>1061</v>
      </c>
      <c r="N26" s="37"/>
      <c r="O26" s="37">
        <v>488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14992</v>
      </c>
      <c r="Z26" s="9">
        <f t="shared" si="2"/>
        <v>0</v>
      </c>
      <c r="AA26" s="9">
        <f t="shared" si="3"/>
        <v>2334</v>
      </c>
      <c r="AB26" s="37">
        <v>63</v>
      </c>
      <c r="AC26" s="39">
        <v>43435</v>
      </c>
      <c r="AD26" s="9">
        <f t="shared" si="4"/>
        <v>3</v>
      </c>
      <c r="AE26" s="9">
        <f>M26+'01.07.2018'!AE26</f>
        <v>6339</v>
      </c>
      <c r="AF26" s="9">
        <f>N26+'01.07.2018'!AF26</f>
        <v>0</v>
      </c>
      <c r="AG26" s="9">
        <f>O26+'01.07.2018'!AG26</f>
        <v>4495</v>
      </c>
      <c r="AH26" s="9">
        <f>P26+'01.07.2018'!AH26</f>
        <v>118</v>
      </c>
      <c r="AI26" s="1">
        <f t="shared" si="5"/>
        <v>1548</v>
      </c>
      <c r="AJ26" s="10">
        <f t="shared" si="8"/>
        <v>6.6152916096598675</v>
      </c>
      <c r="AK26" s="10">
        <f t="shared" si="7"/>
        <v>11.192506459948321</v>
      </c>
    </row>
    <row r="27" spans="1:37" ht="32.25" customHeight="1" x14ac:dyDescent="0.3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>
        <v>17641</v>
      </c>
      <c r="F27" s="37"/>
      <c r="G27" s="37"/>
      <c r="H27" s="37"/>
      <c r="I27" s="37"/>
      <c r="J27" s="37"/>
      <c r="K27" s="37"/>
      <c r="L27" s="37"/>
      <c r="M27" s="37">
        <v>2517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15124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15163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2166</v>
      </c>
      <c r="AJ27" s="10">
        <f t="shared" si="8"/>
        <v>4.598358163575555</v>
      </c>
      <c r="AK27" s="10">
        <f t="shared" si="7"/>
        <v>6.9824561403508776</v>
      </c>
    </row>
    <row r="28" spans="1:37" ht="31.5" customHeight="1" x14ac:dyDescent="0.3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>
        <v>54135</v>
      </c>
      <c r="F29" s="37"/>
      <c r="G29" s="37"/>
      <c r="H29" s="37"/>
      <c r="I29" s="37"/>
      <c r="J29" s="37"/>
      <c r="K29" s="37"/>
      <c r="L29" s="37"/>
      <c r="M29" s="37">
        <v>455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53680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720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103</v>
      </c>
      <c r="AJ29" s="10">
        <f t="shared" si="8"/>
        <v>15.247834114472376</v>
      </c>
      <c r="AK29" s="10">
        <f t="shared" si="7"/>
        <v>521.1650485436893</v>
      </c>
    </row>
    <row r="30" spans="1:37" ht="32.25" customHeight="1" x14ac:dyDescent="0.3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19.851937631829273</v>
      </c>
      <c r="AK30" s="10">
        <f t="shared" si="7"/>
        <v>1739.1304347826087</v>
      </c>
    </row>
    <row r="31" spans="1:37" ht="31.5" customHeight="1" x14ac:dyDescent="0.3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>
        <v>82312</v>
      </c>
      <c r="F31" s="37"/>
      <c r="G31" s="37">
        <v>3028</v>
      </c>
      <c r="H31" s="37">
        <v>51324</v>
      </c>
      <c r="I31" s="37"/>
      <c r="J31" s="37"/>
      <c r="K31" s="37"/>
      <c r="L31" s="37"/>
      <c r="M31" s="37">
        <v>15374</v>
      </c>
      <c r="N31" s="37"/>
      <c r="O31" s="37">
        <v>3028</v>
      </c>
      <c r="P31" s="37">
        <v>4855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66938</v>
      </c>
      <c r="Z31" s="9">
        <f t="shared" si="2"/>
        <v>0</v>
      </c>
      <c r="AA31" s="9">
        <f t="shared" si="3"/>
        <v>0</v>
      </c>
      <c r="AB31" s="37">
        <v>356</v>
      </c>
      <c r="AC31" s="39">
        <v>43465</v>
      </c>
      <c r="AD31" s="9">
        <f t="shared" si="4"/>
        <v>46469</v>
      </c>
      <c r="AE31" s="9">
        <f>M31+'01.07.2018'!AE31</f>
        <v>92484</v>
      </c>
      <c r="AF31" s="9">
        <f>N31+'01.07.2018'!AF31</f>
        <v>0</v>
      </c>
      <c r="AG31" s="9">
        <f>O31+'01.07.2018'!AG31</f>
        <v>28982</v>
      </c>
      <c r="AH31" s="9">
        <f>P31+'01.07.2018'!AH31</f>
        <v>41646</v>
      </c>
      <c r="AI31" s="1">
        <f t="shared" si="5"/>
        <v>17352</v>
      </c>
      <c r="AJ31" s="10">
        <f t="shared" si="8"/>
        <v>3.6913150771804215</v>
      </c>
      <c r="AK31" s="10">
        <f t="shared" si="7"/>
        <v>3.857653296449977</v>
      </c>
    </row>
    <row r="32" spans="1:37" ht="39.75" customHeight="1" x14ac:dyDescent="0.3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>
        <v>138128</v>
      </c>
      <c r="F37" s="37"/>
      <c r="G37" s="37"/>
      <c r="H37" s="37"/>
      <c r="I37" s="37"/>
      <c r="J37" s="40"/>
      <c r="K37" s="40"/>
      <c r="L37" s="40"/>
      <c r="M37" s="37">
        <v>2597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135531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25709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3673</v>
      </c>
      <c r="AJ37" s="10">
        <f>(Y37+Z37+AA37)/D37</f>
        <v>17.776500163952345</v>
      </c>
      <c r="AK37" s="10">
        <f>(Y37+Z37+AA37)/AI37</f>
        <v>36.89926490607133</v>
      </c>
    </row>
    <row r="38" spans="1:38" ht="35.25" customHeight="1" x14ac:dyDescent="0.3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>
        <v>275834</v>
      </c>
      <c r="F39" s="37"/>
      <c r="G39" s="37"/>
      <c r="H39" s="37"/>
      <c r="I39" s="37"/>
      <c r="J39" s="40"/>
      <c r="K39" s="40"/>
      <c r="L39" s="40"/>
      <c r="M39" s="37">
        <v>11214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264620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59340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8477</v>
      </c>
      <c r="AJ39" s="10">
        <f>(Y39+Z39+AA39)/D39</f>
        <v>20.107902735562309</v>
      </c>
      <c r="AK39" s="10">
        <f>(Y39+Z39+AA39)/AI39</f>
        <v>31.216232157602924</v>
      </c>
    </row>
    <row r="40" spans="1:38" ht="33.75" customHeight="1" x14ac:dyDescent="0.3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5">
      <c r="A41" s="73" t="s">
        <v>112</v>
      </c>
      <c r="B41" s="73"/>
      <c r="C41" s="73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125</v>
      </c>
      <c r="Q41" s="6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39370078740157483" right="0.23622047244094491" top="0.74803149606299213" bottom="0.74803149606299213" header="0.31496062992125984" footer="0.31496062992125984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F21B433C-FA58-489B-BCF4-0794570EE062}">
            <xm:f>'01.07.2018'!Z6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01BD0D-1407-4021-954B-1046D0325203}">
            <xm:f>'01.07.2018'!Z6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630AEAA9-832D-434C-8940-81E848856327}">
            <xm:f>'01.07.2018'!AA6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D66762A-72B1-4F1F-BC50-DF64F588BA64}">
            <xm:f>'01.07.2018'!AA6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60" zoomScaleNormal="60" workbookViewId="0">
      <pane xSplit="2" ySplit="5" topLeftCell="K20" activePane="bottomRight" state="frozen"/>
      <selection activeCell="AH13" sqref="AH13"/>
      <selection pane="topRight" activeCell="AH13" sqref="AH13"/>
      <selection pane="bottomLeft" activeCell="AH13" sqref="AH13"/>
      <selection pane="bottomRight" activeCell="X25" sqref="X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126</v>
      </c>
      <c r="B1" s="75"/>
      <c r="C1" s="75"/>
      <c r="D1" s="75"/>
      <c r="E1" s="75"/>
      <c r="F1" s="75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61">
        <v>113918</v>
      </c>
      <c r="D6" s="1">
        <f t="shared" ref="D6:D40" si="0">C6/12</f>
        <v>9493.1666666666661</v>
      </c>
      <c r="E6" s="37">
        <v>217490</v>
      </c>
      <c r="F6" s="37"/>
      <c r="G6" s="37"/>
      <c r="H6" s="37"/>
      <c r="I6" s="37"/>
      <c r="J6" s="42"/>
      <c r="K6" s="37"/>
      <c r="L6" s="37"/>
      <c r="M6" s="37">
        <v>8670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208820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93384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11673</v>
      </c>
      <c r="AJ6" s="10">
        <f>(Y6+Z6+AA6)/D6</f>
        <v>21.996874945135975</v>
      </c>
      <c r="AK6" s="10">
        <f>(Y6+Z6+AA6)/AI6</f>
        <v>17.889145892229934</v>
      </c>
    </row>
    <row r="7" spans="1:38" ht="29.25" customHeight="1" x14ac:dyDescent="0.3">
      <c r="A7" s="25" t="s">
        <v>2</v>
      </c>
      <c r="B7" s="25" t="s">
        <v>35</v>
      </c>
      <c r="C7" s="61">
        <v>990944</v>
      </c>
      <c r="D7" s="1">
        <f t="shared" si="0"/>
        <v>82578.666666666672</v>
      </c>
      <c r="E7" s="37">
        <v>1975905.5</v>
      </c>
      <c r="F7" s="37"/>
      <c r="G7" s="37"/>
      <c r="H7" s="37"/>
      <c r="I7" s="37"/>
      <c r="J7" s="37"/>
      <c r="K7" s="37"/>
      <c r="L7" s="37"/>
      <c r="M7" s="37">
        <v>5862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1970043.5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52155.5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6519</v>
      </c>
      <c r="AJ7" s="10">
        <f t="shared" ref="AJ7:AJ14" si="6">(Y7+Z7+AA7)/D7</f>
        <v>23.856567071398583</v>
      </c>
      <c r="AK7" s="10">
        <f t="shared" ref="AK7:AK38" si="7">(Y7+Z7+AA7)/AI7</f>
        <v>302.20026077619269</v>
      </c>
    </row>
    <row r="8" spans="1:38" ht="29.25" customHeight="1" x14ac:dyDescent="0.3">
      <c r="A8" s="25" t="s">
        <v>2</v>
      </c>
      <c r="B8" s="25" t="s">
        <v>40</v>
      </c>
      <c r="C8" s="61"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61"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61">
        <v>288010</v>
      </c>
      <c r="D10" s="1">
        <f t="shared" si="0"/>
        <v>24000.833333333332</v>
      </c>
      <c r="E10" s="37">
        <v>334573</v>
      </c>
      <c r="F10" s="37"/>
      <c r="G10" s="37"/>
      <c r="H10" s="37"/>
      <c r="I10" s="37"/>
      <c r="J10" s="37"/>
      <c r="K10" s="37"/>
      <c r="L10" s="37"/>
      <c r="M10" s="37">
        <v>20917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313656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191150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23894</v>
      </c>
      <c r="AJ10" s="10">
        <f t="shared" si="6"/>
        <v>13.068546231033645</v>
      </c>
      <c r="AK10" s="10">
        <f t="shared" si="7"/>
        <v>13.126977483887169</v>
      </c>
    </row>
    <row r="11" spans="1:38" ht="24.75" customHeight="1" x14ac:dyDescent="0.3">
      <c r="A11" s="25" t="s">
        <v>3</v>
      </c>
      <c r="B11" s="25" t="s">
        <v>58</v>
      </c>
      <c r="C11" s="61"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61">
        <v>1963</v>
      </c>
      <c r="D12" s="1">
        <f t="shared" si="0"/>
        <v>163.58333333333334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90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10.312786551197147</v>
      </c>
      <c r="AK12" s="10">
        <f t="shared" si="7"/>
        <v>153.36363636363637</v>
      </c>
    </row>
    <row r="13" spans="1:38" ht="31.5" customHeight="1" x14ac:dyDescent="0.3">
      <c r="A13" s="25" t="s">
        <v>19</v>
      </c>
      <c r="B13" s="25" t="s">
        <v>37</v>
      </c>
      <c r="C13" s="61">
        <v>412907</v>
      </c>
      <c r="D13" s="1">
        <f t="shared" si="0"/>
        <v>34408.916666666664</v>
      </c>
      <c r="E13" s="37">
        <v>232260</v>
      </c>
      <c r="F13" s="37"/>
      <c r="G13" s="37"/>
      <c r="H13" s="37"/>
      <c r="I13" s="37"/>
      <c r="J13" s="37"/>
      <c r="K13" s="37"/>
      <c r="L13" s="37"/>
      <c r="M13" s="37">
        <v>37358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194902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313022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39128</v>
      </c>
      <c r="AJ13" s="10">
        <f t="shared" si="6"/>
        <v>5.6642875998711579</v>
      </c>
      <c r="AK13" s="10">
        <f t="shared" si="7"/>
        <v>4.981138826415866</v>
      </c>
    </row>
    <row r="14" spans="1:38" ht="27.75" customHeight="1" x14ac:dyDescent="0.3">
      <c r="A14" s="25" t="s">
        <v>5</v>
      </c>
      <c r="B14" s="25" t="s">
        <v>24</v>
      </c>
      <c r="C14" s="61">
        <v>213593</v>
      </c>
      <c r="D14" s="1">
        <f t="shared" si="0"/>
        <v>17799.416666666668</v>
      </c>
      <c r="E14" s="37">
        <v>412117</v>
      </c>
      <c r="F14" s="37"/>
      <c r="G14" s="37"/>
      <c r="H14" s="37"/>
      <c r="I14" s="37"/>
      <c r="J14" s="37"/>
      <c r="K14" s="37"/>
      <c r="L14" s="37"/>
      <c r="M14" s="37">
        <v>11906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400211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118480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14810</v>
      </c>
      <c r="AJ14" s="10">
        <f t="shared" si="6"/>
        <v>22.48450089656496</v>
      </c>
      <c r="AK14" s="10">
        <f t="shared" si="7"/>
        <v>27.023024983119512</v>
      </c>
    </row>
    <row r="15" spans="1:38" ht="32.25" customHeight="1" x14ac:dyDescent="0.3">
      <c r="A15" s="25" t="s">
        <v>5</v>
      </c>
      <c r="B15" s="25" t="s">
        <v>59</v>
      </c>
      <c r="C15" s="61"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61">
        <v>11223</v>
      </c>
      <c r="D17" s="1">
        <f t="shared" si="0"/>
        <v>935.25</v>
      </c>
      <c r="E17" s="37">
        <v>20018</v>
      </c>
      <c r="F17" s="37"/>
      <c r="G17" s="37">
        <v>192</v>
      </c>
      <c r="H17" s="37">
        <v>0</v>
      </c>
      <c r="I17" s="37"/>
      <c r="J17" s="37"/>
      <c r="K17" s="37"/>
      <c r="L17" s="37"/>
      <c r="M17" s="37">
        <v>2468</v>
      </c>
      <c r="N17" s="37"/>
      <c r="O17" s="37">
        <v>0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17550</v>
      </c>
      <c r="Z17" s="9">
        <f t="shared" si="2"/>
        <v>0</v>
      </c>
      <c r="AA17" s="9">
        <f t="shared" si="3"/>
        <v>192</v>
      </c>
      <c r="AB17" s="37"/>
      <c r="AC17" s="39"/>
      <c r="AD17" s="9">
        <f t="shared" si="4"/>
        <v>0</v>
      </c>
      <c r="AE17" s="9">
        <f>M17+'01.08.2018'!AE17</f>
        <v>16194</v>
      </c>
      <c r="AF17" s="9">
        <f>N17+'01.08.2018'!AF17</f>
        <v>0</v>
      </c>
      <c r="AG17" s="9">
        <f>O17+'01.08.2018'!AG17</f>
        <v>1664</v>
      </c>
      <c r="AH17" s="9">
        <f>P17+'01.08.2018'!AH17</f>
        <v>1044</v>
      </c>
      <c r="AI17" s="1">
        <f t="shared" si="5"/>
        <v>2232</v>
      </c>
      <c r="AJ17" s="10">
        <f>(Y17+Z17+AA17)/D17</f>
        <v>18.970328789093823</v>
      </c>
      <c r="AK17" s="10">
        <f>(Y17+Z17+AA17)/AI17</f>
        <v>7.948924731182796</v>
      </c>
    </row>
    <row r="18" spans="1:37" ht="31.5" customHeight="1" x14ac:dyDescent="0.3">
      <c r="A18" s="25" t="s">
        <v>20</v>
      </c>
      <c r="B18" s="25" t="s">
        <v>38</v>
      </c>
      <c r="C18" s="61">
        <v>230063</v>
      </c>
      <c r="D18" s="1">
        <f t="shared" si="0"/>
        <v>19171.916666666668</v>
      </c>
      <c r="E18" s="37">
        <v>102941</v>
      </c>
      <c r="F18" s="37"/>
      <c r="G18" s="37">
        <v>54000</v>
      </c>
      <c r="H18" s="37">
        <v>58833</v>
      </c>
      <c r="I18" s="37"/>
      <c r="J18" s="37"/>
      <c r="K18" s="37">
        <v>132000</v>
      </c>
      <c r="L18" s="37"/>
      <c r="M18" s="37">
        <v>14391</v>
      </c>
      <c r="N18" s="37"/>
      <c r="O18" s="37">
        <v>0</v>
      </c>
      <c r="P18" s="37">
        <v>3669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88550</v>
      </c>
      <c r="Z18" s="9">
        <f t="shared" si="2"/>
        <v>0</v>
      </c>
      <c r="AA18" s="9">
        <f t="shared" si="3"/>
        <v>186000</v>
      </c>
      <c r="AB18" s="37"/>
      <c r="AC18" s="39"/>
      <c r="AD18" s="9">
        <f t="shared" si="4"/>
        <v>55164</v>
      </c>
      <c r="AE18" s="9">
        <f>M18+'01.08.2018'!AE18</f>
        <v>119184</v>
      </c>
      <c r="AF18" s="9">
        <f>N18+'01.08.2018'!AF18</f>
        <v>0</v>
      </c>
      <c r="AG18" s="9">
        <f>O18+'01.08.2018'!AG18</f>
        <v>0</v>
      </c>
      <c r="AH18" s="9">
        <f>P18+'01.08.2018'!AH18</f>
        <v>41301</v>
      </c>
      <c r="AI18" s="1">
        <f t="shared" si="5"/>
        <v>14898</v>
      </c>
      <c r="AJ18" s="10">
        <f t="shared" ref="AJ18:AJ34" si="8">(Y18+Z18+AA18)/D18</f>
        <v>14.320425274816028</v>
      </c>
      <c r="AK18" s="10">
        <f t="shared" si="7"/>
        <v>18.428648140690026</v>
      </c>
    </row>
    <row r="19" spans="1:37" ht="26.25" customHeight="1" x14ac:dyDescent="0.3">
      <c r="A19" s="25" t="s">
        <v>8</v>
      </c>
      <c r="B19" s="25" t="s">
        <v>38</v>
      </c>
      <c r="C19" s="61">
        <v>23775</v>
      </c>
      <c r="D19" s="1">
        <f t="shared" si="0"/>
        <v>1981.25</v>
      </c>
      <c r="E19" s="37">
        <v>110685</v>
      </c>
      <c r="F19" s="37"/>
      <c r="G19" s="37"/>
      <c r="H19" s="37">
        <v>5479</v>
      </c>
      <c r="I19" s="37"/>
      <c r="J19" s="37"/>
      <c r="K19" s="37"/>
      <c r="L19" s="37"/>
      <c r="M19" s="37">
        <v>1885</v>
      </c>
      <c r="N19" s="37"/>
      <c r="O19" s="37"/>
      <c r="P19" s="37">
        <v>1292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108800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4187</v>
      </c>
      <c r="AE19" s="9">
        <f>M19+'01.08.2018'!AE19</f>
        <v>9245</v>
      </c>
      <c r="AF19" s="9">
        <f>N19+'01.08.2018'!AF19</f>
        <v>0</v>
      </c>
      <c r="AG19" s="9">
        <f>O19+'01.08.2018'!AG19</f>
        <v>7892</v>
      </c>
      <c r="AH19" s="9">
        <f>P19+'01.08.2018'!AH19</f>
        <v>13956</v>
      </c>
      <c r="AI19" s="1">
        <f t="shared" si="5"/>
        <v>2142</v>
      </c>
      <c r="AJ19" s="10">
        <f t="shared" si="8"/>
        <v>54.914826498422713</v>
      </c>
      <c r="AK19" s="10">
        <f t="shared" si="7"/>
        <v>50.793650793650791</v>
      </c>
    </row>
    <row r="20" spans="1:37" ht="27.75" customHeight="1" x14ac:dyDescent="0.3">
      <c r="A20" s="25" t="s">
        <v>8</v>
      </c>
      <c r="B20" s="25" t="s">
        <v>37</v>
      </c>
      <c r="C20" s="61">
        <v>55475</v>
      </c>
      <c r="D20" s="1">
        <f t="shared" si="0"/>
        <v>4622.916666666667</v>
      </c>
      <c r="E20" s="37">
        <v>55033</v>
      </c>
      <c r="F20" s="37"/>
      <c r="G20" s="37"/>
      <c r="H20" s="37">
        <v>2731</v>
      </c>
      <c r="I20" s="37"/>
      <c r="J20" s="37"/>
      <c r="K20" s="37"/>
      <c r="L20" s="37"/>
      <c r="M20" s="37">
        <v>10882</v>
      </c>
      <c r="N20" s="37"/>
      <c r="O20" s="37"/>
      <c r="P20" s="37">
        <v>1395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44151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1336</v>
      </c>
      <c r="AE20" s="9">
        <f>M20+'01.08.2018'!AE20</f>
        <v>54359</v>
      </c>
      <c r="AF20" s="9">
        <f>N20+'01.08.2018'!AF20</f>
        <v>0</v>
      </c>
      <c r="AG20" s="9">
        <f>O20+'01.08.2018'!AG20</f>
        <v>23942</v>
      </c>
      <c r="AH20" s="9">
        <f>P20+'01.08.2018'!AH20</f>
        <v>13244</v>
      </c>
      <c r="AI20" s="1">
        <f t="shared" si="5"/>
        <v>9788</v>
      </c>
      <c r="AJ20" s="10">
        <f t="shared" si="8"/>
        <v>9.5504641730509228</v>
      </c>
      <c r="AK20" s="10">
        <f t="shared" si="7"/>
        <v>4.5107274213322439</v>
      </c>
    </row>
    <row r="21" spans="1:37" ht="32.25" customHeight="1" x14ac:dyDescent="0.3">
      <c r="A21" s="25" t="s">
        <v>8</v>
      </c>
      <c r="B21" s="25" t="s">
        <v>22</v>
      </c>
      <c r="C21" s="61">
        <v>168</v>
      </c>
      <c r="D21" s="1">
        <f t="shared" si="0"/>
        <v>14</v>
      </c>
      <c r="E21" s="37">
        <v>178</v>
      </c>
      <c r="F21" s="37"/>
      <c r="G21" s="37"/>
      <c r="H21" s="37"/>
      <c r="I21" s="37"/>
      <c r="J21" s="37"/>
      <c r="K21" s="37"/>
      <c r="L21" s="37"/>
      <c r="M21" s="37">
        <v>18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160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323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40</v>
      </c>
      <c r="AJ21" s="10">
        <f t="shared" si="8"/>
        <v>11.428571428571429</v>
      </c>
      <c r="AK21" s="10">
        <f t="shared" si="7"/>
        <v>4</v>
      </c>
    </row>
    <row r="22" spans="1:37" ht="27.75" customHeight="1" x14ac:dyDescent="0.3">
      <c r="A22" s="25" t="s">
        <v>9</v>
      </c>
      <c r="B22" s="25" t="s">
        <v>24</v>
      </c>
      <c r="C22" s="61">
        <v>32897</v>
      </c>
      <c r="D22" s="1">
        <f t="shared" si="0"/>
        <v>2741.4166666666665</v>
      </c>
      <c r="E22" s="37">
        <v>14375</v>
      </c>
      <c r="F22" s="37"/>
      <c r="G22" s="37">
        <v>2878</v>
      </c>
      <c r="H22" s="37">
        <v>6588</v>
      </c>
      <c r="I22" s="37"/>
      <c r="J22" s="37"/>
      <c r="K22" s="37"/>
      <c r="L22" s="37"/>
      <c r="M22" s="37">
        <v>164</v>
      </c>
      <c r="N22" s="37"/>
      <c r="O22" s="37">
        <v>1434</v>
      </c>
      <c r="P22" s="37">
        <v>278</v>
      </c>
      <c r="Q22" s="37"/>
      <c r="R22" s="37"/>
      <c r="S22" s="37"/>
      <c r="T22" s="37"/>
      <c r="U22" s="37"/>
      <c r="V22" s="37"/>
      <c r="W22" s="37">
        <v>5000</v>
      </c>
      <c r="X22" s="37"/>
      <c r="Y22" s="9">
        <f t="shared" si="1"/>
        <v>14211</v>
      </c>
      <c r="Z22" s="9">
        <f t="shared" si="2"/>
        <v>0</v>
      </c>
      <c r="AA22" s="9">
        <f t="shared" si="3"/>
        <v>6444</v>
      </c>
      <c r="AB22" s="37"/>
      <c r="AC22" s="39"/>
      <c r="AD22" s="9">
        <f t="shared" si="4"/>
        <v>1310</v>
      </c>
      <c r="AE22" s="9">
        <f>M22+'01.08.2018'!AE22</f>
        <v>1964</v>
      </c>
      <c r="AF22" s="9">
        <f>N22+'01.08.2018'!AF22</f>
        <v>0</v>
      </c>
      <c r="AG22" s="9">
        <f>O22+'01.08.2018'!AG22</f>
        <v>10714.5</v>
      </c>
      <c r="AH22" s="9">
        <f>P22+'01.08.2018'!AH22</f>
        <v>2473</v>
      </c>
      <c r="AI22" s="1">
        <f t="shared" si="5"/>
        <v>1585</v>
      </c>
      <c r="AJ22" s="10">
        <f t="shared" si="8"/>
        <v>7.5344256315165516</v>
      </c>
      <c r="AK22" s="10">
        <f t="shared" si="7"/>
        <v>13.031545741324921</v>
      </c>
    </row>
    <row r="23" spans="1:37" ht="29.25" customHeight="1" x14ac:dyDescent="0.3">
      <c r="A23" s="25" t="s">
        <v>23</v>
      </c>
      <c r="B23" s="25" t="s">
        <v>25</v>
      </c>
      <c r="C23" s="61"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193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24</v>
      </c>
      <c r="AJ23" s="10">
        <f t="shared" si="8"/>
        <v>9.6350364963503647</v>
      </c>
      <c r="AK23" s="10">
        <f t="shared" si="7"/>
        <v>4.583333333333333</v>
      </c>
    </row>
    <row r="24" spans="1:37" ht="36.75" customHeight="1" x14ac:dyDescent="0.3">
      <c r="A24" s="25" t="s">
        <v>60</v>
      </c>
      <c r="B24" s="25" t="s">
        <v>61</v>
      </c>
      <c r="C24" s="61">
        <v>137</v>
      </c>
      <c r="D24" s="1">
        <f t="shared" si="0"/>
        <v>11.416666666666666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128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16</v>
      </c>
      <c r="AJ24" s="10">
        <f t="shared" si="8"/>
        <v>14.277372262773723</v>
      </c>
      <c r="AK24" s="10">
        <f t="shared" si="7"/>
        <v>10.1875</v>
      </c>
    </row>
    <row r="25" spans="1:37" ht="34.5" customHeight="1" x14ac:dyDescent="0.3">
      <c r="A25" s="25" t="s">
        <v>60</v>
      </c>
      <c r="B25" s="25" t="s">
        <v>44</v>
      </c>
      <c r="C25" s="61">
        <v>277650</v>
      </c>
      <c r="D25" s="1">
        <f t="shared" si="0"/>
        <v>23137.5</v>
      </c>
      <c r="E25" s="43">
        <v>190411.51999999999</v>
      </c>
      <c r="F25" s="37"/>
      <c r="G25" s="43">
        <v>520</v>
      </c>
      <c r="H25" s="37">
        <v>50624</v>
      </c>
      <c r="I25" s="43"/>
      <c r="J25" s="37"/>
      <c r="K25" s="37"/>
      <c r="L25" s="37"/>
      <c r="M25" s="43">
        <v>28595.279999999999</v>
      </c>
      <c r="N25" s="37"/>
      <c r="O25" s="37">
        <v>360</v>
      </c>
      <c r="P25" s="37">
        <v>8264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161816.24</v>
      </c>
      <c r="Z25" s="9">
        <f t="shared" si="2"/>
        <v>0</v>
      </c>
      <c r="AA25" s="44">
        <f t="shared" si="3"/>
        <v>160</v>
      </c>
      <c r="AB25" s="37"/>
      <c r="AC25" s="39"/>
      <c r="AD25" s="9">
        <f t="shared" si="4"/>
        <v>42360</v>
      </c>
      <c r="AE25" s="44">
        <f>M25+'01.08.2018'!AE25</f>
        <v>155558.63999999998</v>
      </c>
      <c r="AF25" s="9">
        <f>N25+'01.08.2018'!AF25</f>
        <v>0</v>
      </c>
      <c r="AG25" s="44">
        <f>O25+'01.08.2018'!AG25</f>
        <v>40624</v>
      </c>
      <c r="AH25" s="9">
        <f>P25+'01.08.2018'!AH25</f>
        <v>81672</v>
      </c>
      <c r="AI25" s="1">
        <f t="shared" si="5"/>
        <v>24523</v>
      </c>
      <c r="AJ25" s="10">
        <f t="shared" si="8"/>
        <v>7.0005938411669364</v>
      </c>
      <c r="AK25" s="10">
        <f t="shared" si="7"/>
        <v>6.6050744199323077</v>
      </c>
    </row>
    <row r="26" spans="1:37" ht="31.5" customHeight="1" x14ac:dyDescent="0.3">
      <c r="A26" s="25" t="s">
        <v>11</v>
      </c>
      <c r="B26" s="25" t="s">
        <v>39</v>
      </c>
      <c r="C26" s="61">
        <v>25699</v>
      </c>
      <c r="D26" s="1">
        <f t="shared" si="0"/>
        <v>2141.5833333333335</v>
      </c>
      <c r="E26" s="37">
        <v>14992</v>
      </c>
      <c r="F26" s="37"/>
      <c r="G26" s="37">
        <v>2334</v>
      </c>
      <c r="H26" s="37">
        <v>3</v>
      </c>
      <c r="I26" s="37"/>
      <c r="J26" s="37"/>
      <c r="K26" s="37"/>
      <c r="L26" s="37"/>
      <c r="M26" s="37">
        <v>998</v>
      </c>
      <c r="N26" s="37"/>
      <c r="O26" s="37">
        <v>466</v>
      </c>
      <c r="P26" s="37">
        <v>3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13994</v>
      </c>
      <c r="Z26" s="9">
        <f t="shared" si="2"/>
        <v>0</v>
      </c>
      <c r="AA26" s="9">
        <f t="shared" si="3"/>
        <v>1868</v>
      </c>
      <c r="AB26" s="37"/>
      <c r="AC26" s="39"/>
      <c r="AD26" s="9">
        <f t="shared" si="4"/>
        <v>0</v>
      </c>
      <c r="AE26" s="9">
        <f>M26+'01.08.2018'!AE26</f>
        <v>7337</v>
      </c>
      <c r="AF26" s="9">
        <f>N26+'01.08.2018'!AF26</f>
        <v>0</v>
      </c>
      <c r="AG26" s="9">
        <f>O26+'01.08.2018'!AG26</f>
        <v>4961</v>
      </c>
      <c r="AH26" s="9">
        <f>P26+'01.08.2018'!AH26</f>
        <v>121</v>
      </c>
      <c r="AI26" s="1">
        <f t="shared" si="5"/>
        <v>1537</v>
      </c>
      <c r="AJ26" s="10">
        <f t="shared" si="8"/>
        <v>7.4066695202147939</v>
      </c>
      <c r="AK26" s="10">
        <f t="shared" si="7"/>
        <v>10.32010409889395</v>
      </c>
    </row>
    <row r="27" spans="1:37" ht="32.25" customHeight="1" x14ac:dyDescent="0.3">
      <c r="A27" s="25" t="s">
        <v>12</v>
      </c>
      <c r="B27" s="25" t="s">
        <v>28</v>
      </c>
      <c r="C27" s="61">
        <v>70102</v>
      </c>
      <c r="D27" s="1">
        <f t="shared" si="0"/>
        <v>5841.833333333333</v>
      </c>
      <c r="E27" s="37">
        <v>15124</v>
      </c>
      <c r="F27" s="37"/>
      <c r="G27" s="37"/>
      <c r="H27" s="37"/>
      <c r="I27" s="37"/>
      <c r="J27" s="37"/>
      <c r="K27" s="37"/>
      <c r="L27" s="37"/>
      <c r="M27" s="37">
        <v>2175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12949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17338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2167</v>
      </c>
      <c r="AJ27" s="10">
        <f t="shared" si="8"/>
        <v>2.2165986705086875</v>
      </c>
      <c r="AK27" s="10">
        <f t="shared" si="7"/>
        <v>5.9755422242731884</v>
      </c>
    </row>
    <row r="28" spans="1:37" ht="31.5" customHeight="1" x14ac:dyDescent="0.3">
      <c r="A28" s="25" t="s">
        <v>29</v>
      </c>
      <c r="B28" s="25" t="s">
        <v>30</v>
      </c>
      <c r="C28" s="61"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61">
        <v>61177</v>
      </c>
      <c r="D29" s="1">
        <f t="shared" si="0"/>
        <v>5098.083333333333</v>
      </c>
      <c r="E29" s="37">
        <v>53680</v>
      </c>
      <c r="F29" s="37"/>
      <c r="G29" s="37"/>
      <c r="H29" s="37"/>
      <c r="I29" s="37"/>
      <c r="J29" s="37"/>
      <c r="K29" s="37"/>
      <c r="L29" s="37"/>
      <c r="M29" s="37">
        <v>190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53490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910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114</v>
      </c>
      <c r="AJ29" s="10">
        <f t="shared" si="8"/>
        <v>10.492178433071253</v>
      </c>
      <c r="AK29" s="10">
        <f t="shared" si="7"/>
        <v>469.21052631578948</v>
      </c>
    </row>
    <row r="30" spans="1:37" ht="32.25" customHeight="1" x14ac:dyDescent="0.3">
      <c r="A30" s="25" t="s">
        <v>10</v>
      </c>
      <c r="B30" s="25" t="s">
        <v>38</v>
      </c>
      <c r="C30" s="61">
        <v>19825</v>
      </c>
      <c r="D30" s="1">
        <f t="shared" si="0"/>
        <v>1652.0833333333333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24.211853720050442</v>
      </c>
      <c r="AK30" s="10">
        <f t="shared" si="7"/>
        <v>2000</v>
      </c>
    </row>
    <row r="31" spans="1:37" ht="31.5" customHeight="1" x14ac:dyDescent="0.3">
      <c r="A31" s="25" t="s">
        <v>14</v>
      </c>
      <c r="B31" s="25" t="s">
        <v>38</v>
      </c>
      <c r="C31" s="61">
        <v>178427</v>
      </c>
      <c r="D31" s="1">
        <f t="shared" si="0"/>
        <v>14868.916666666666</v>
      </c>
      <c r="E31" s="37">
        <v>66938</v>
      </c>
      <c r="F31" s="37"/>
      <c r="G31" s="37">
        <v>0</v>
      </c>
      <c r="H31" s="37">
        <v>46469</v>
      </c>
      <c r="I31" s="37"/>
      <c r="J31" s="37"/>
      <c r="K31" s="37">
        <v>32000</v>
      </c>
      <c r="L31" s="37"/>
      <c r="M31" s="37">
        <v>15023</v>
      </c>
      <c r="N31" s="37"/>
      <c r="O31" s="37">
        <v>0</v>
      </c>
      <c r="P31" s="37">
        <v>3704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51915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42765</v>
      </c>
      <c r="AE31" s="9">
        <f>M31+'01.08.2018'!AE31</f>
        <v>107507</v>
      </c>
      <c r="AF31" s="9">
        <f>N31+'01.08.2018'!AF31</f>
        <v>0</v>
      </c>
      <c r="AG31" s="9">
        <f>O31+'01.08.2018'!AG31</f>
        <v>28982</v>
      </c>
      <c r="AH31" s="9">
        <f>P31+'01.08.2018'!AH31</f>
        <v>45350</v>
      </c>
      <c r="AI31" s="1">
        <f t="shared" si="5"/>
        <v>17061</v>
      </c>
      <c r="AJ31" s="10">
        <f t="shared" si="8"/>
        <v>5.6436525862117284</v>
      </c>
      <c r="AK31" s="10">
        <f t="shared" si="7"/>
        <v>4.9185276361291832</v>
      </c>
    </row>
    <row r="32" spans="1:37" ht="39.75" customHeight="1" x14ac:dyDescent="0.3">
      <c r="A32" s="25" t="s">
        <v>62</v>
      </c>
      <c r="B32" s="25" t="s">
        <v>68</v>
      </c>
      <c r="C32" s="61"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61"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61"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61">
        <v>137</v>
      </c>
      <c r="D35" s="1">
        <f>C35/12</f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61">
        <v>98548</v>
      </c>
      <c r="D37" s="1">
        <f t="shared" si="0"/>
        <v>8212.3333333333339</v>
      </c>
      <c r="E37" s="37">
        <v>135531</v>
      </c>
      <c r="F37" s="37"/>
      <c r="G37" s="37"/>
      <c r="H37" s="37"/>
      <c r="I37" s="37"/>
      <c r="J37" s="40"/>
      <c r="K37" s="40"/>
      <c r="L37" s="40"/>
      <c r="M37" s="37">
        <v>3471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132060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29180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3648</v>
      </c>
      <c r="AJ37" s="10">
        <f>(Y37+Z37+AA37)/D37</f>
        <v>16.080691642651296</v>
      </c>
      <c r="AK37" s="10">
        <f>(Y37+Z37+AA37)/AI37</f>
        <v>36.200657894736842</v>
      </c>
    </row>
    <row r="38" spans="1:38" ht="35.25" customHeight="1" x14ac:dyDescent="0.3">
      <c r="A38" s="25" t="s">
        <v>33</v>
      </c>
      <c r="B38" s="25" t="s">
        <v>43</v>
      </c>
      <c r="C38" s="61"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61">
        <v>189226</v>
      </c>
      <c r="D39" s="1">
        <f t="shared" si="0"/>
        <v>15768.833333333334</v>
      </c>
      <c r="E39" s="37">
        <v>264620</v>
      </c>
      <c r="F39" s="37"/>
      <c r="G39" s="37"/>
      <c r="H39" s="37"/>
      <c r="I39" s="37"/>
      <c r="J39" s="40"/>
      <c r="K39" s="40"/>
      <c r="L39" s="40"/>
      <c r="M39" s="37">
        <v>11766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252854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71106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8888</v>
      </c>
      <c r="AJ39" s="10">
        <f>(Y39+Z39+AA39)/D39</f>
        <v>16.035048037796074</v>
      </c>
      <c r="AK39" s="10">
        <f>(Y39+Z39+AA39)/AI39</f>
        <v>28.448919891989199</v>
      </c>
    </row>
    <row r="40" spans="1:38" ht="33.75" customHeight="1" x14ac:dyDescent="0.3">
      <c r="A40" s="28" t="s">
        <v>16</v>
      </c>
      <c r="B40" s="28" t="s">
        <v>32</v>
      </c>
      <c r="C40" s="61"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3" t="s">
        <v>99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6" t="s">
        <v>123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Yc+3IyMgZ839wGEucgyLBQ3yPXkLJK0/YIqfYFdCoMMLX+vUMY2rVjqhFcelTX6+E+qRDGJMjcUZRRHChySEUQ==" saltValue="OC5rSQbRh4FTe3BAWeKhx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77EA7A85-B1CD-42E3-A65C-7BF5198995A3}">
            <xm:f>'01.08.2018'!Z6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687800-B0FA-43A6-A973-BFADB1DD4560}">
            <xm:f>'01.08.2018'!Z6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F7AC0E38-4311-457B-968E-BF6701792E2F}">
            <xm:f>'01.08.2018'!AA6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2265E86F-6314-4A1B-9701-1BD8F37E689A}">
            <xm:f>'01.08.2018'!AA6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18" activePane="bottomRight" state="frozen"/>
      <selection activeCell="AH13" sqref="AH13"/>
      <selection pane="topRight" activeCell="AH13" sqref="AH13"/>
      <selection pane="bottomLeft" activeCell="AH13" sqref="AH13"/>
      <selection pane="bottomRight" activeCell="E25" sqref="E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45</v>
      </c>
      <c r="B1" s="75"/>
      <c r="C1" s="75"/>
      <c r="D1" s="75"/>
      <c r="E1" s="75"/>
      <c r="F1" s="75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'01.09.2018'!C6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93384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10376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'01.09.2018'!C7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52155.5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5795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'01.09.2018'!C8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'01.09.2018'!C9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'01.09.2018'!C10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191150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21239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'01.09.2018'!C12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M12+'01.09.2018'!AE12</f>
        <v>90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10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'01.09.2018'!C13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M13+'01.09.2018'!AE13</f>
        <v>313022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34780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'01.09.2018'!C14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118480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13164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'01.09.2018'!C15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'01.09.2018'!C17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M17+'01.09.2018'!AE17</f>
        <v>16194</v>
      </c>
      <c r="AF17" s="9">
        <f>N17+'01.09.2018'!AF17</f>
        <v>0</v>
      </c>
      <c r="AG17" s="9">
        <f>O17+'01.09.2018'!AG17</f>
        <v>1664</v>
      </c>
      <c r="AH17" s="9">
        <f>P17+'01.09.2018'!AH17</f>
        <v>1044</v>
      </c>
      <c r="AI17" s="1">
        <f t="shared" si="5"/>
        <v>1984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'01.09.2018'!C18</f>
        <v>230063</v>
      </c>
      <c r="D18" s="1">
        <f>C18/12</f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M18+'01.09.2018'!AE18</f>
        <v>119184</v>
      </c>
      <c r="AF18" s="9">
        <f>N18+'01.09.2018'!AF18</f>
        <v>0</v>
      </c>
      <c r="AG18" s="9">
        <f>O18+'01.09.2018'!AG18</f>
        <v>0</v>
      </c>
      <c r="AH18" s="9">
        <f>P18+'01.09.2018'!AH18</f>
        <v>41301</v>
      </c>
      <c r="AI18" s="1">
        <f t="shared" si="5"/>
        <v>13243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'01.09.2018'!C19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M19+'01.09.2018'!AE19</f>
        <v>9245</v>
      </c>
      <c r="AF19" s="9">
        <f>N19+'01.09.2018'!AF19</f>
        <v>0</v>
      </c>
      <c r="AG19" s="9">
        <f>O19+'01.09.2018'!AG19</f>
        <v>7892</v>
      </c>
      <c r="AH19" s="9">
        <f>P19+'01.09.2018'!AH19</f>
        <v>13956</v>
      </c>
      <c r="AI19" s="1">
        <f t="shared" si="5"/>
        <v>1904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'01.09.2018'!C20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M20+'01.09.2018'!AE20</f>
        <v>54359</v>
      </c>
      <c r="AF20" s="9">
        <f>N20+'01.09.2018'!AF20</f>
        <v>0</v>
      </c>
      <c r="AG20" s="9">
        <f>O20+'01.09.2018'!AG20</f>
        <v>23942</v>
      </c>
      <c r="AH20" s="9">
        <f>P20+'01.09.2018'!AH20</f>
        <v>13244</v>
      </c>
      <c r="AI20" s="1">
        <f t="shared" si="5"/>
        <v>8700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'01.09.2018'!C21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323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36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'01.09.2018'!C22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M22+'01.09.2018'!AE22</f>
        <v>1964</v>
      </c>
      <c r="AF22" s="9">
        <f>N22+'01.09.2018'!AF22</f>
        <v>0</v>
      </c>
      <c r="AG22" s="9">
        <f>O22+'01.09.2018'!AG22</f>
        <v>10714.5</v>
      </c>
      <c r="AH22" s="9">
        <f>P22+'01.09.2018'!AH22</f>
        <v>2473</v>
      </c>
      <c r="AI22" s="1">
        <f t="shared" si="5"/>
        <v>1409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'01.09.2018'!C23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193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21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'01.09.2018'!C24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M24+'01.09.2018'!AE24</f>
        <v>128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14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'01.09.2018'!C25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M25+'01.09.2018'!AE25</f>
        <v>155558.63999999998</v>
      </c>
      <c r="AF25" s="9">
        <f>N25+'01.09.2018'!AF25</f>
        <v>0</v>
      </c>
      <c r="AG25" s="44">
        <f>O25+'01.09.2018'!AG25</f>
        <v>40624</v>
      </c>
      <c r="AH25" s="9">
        <f>P25+'01.09.2018'!AH25</f>
        <v>81672</v>
      </c>
      <c r="AI25" s="1">
        <f t="shared" si="5"/>
        <v>21798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'01.09.2018'!C26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M26+'01.09.2018'!AE26</f>
        <v>7337</v>
      </c>
      <c r="AF26" s="9">
        <f>N26+'01.09.2018'!AF26</f>
        <v>0</v>
      </c>
      <c r="AG26" s="9">
        <f>O26+'01.09.2018'!AG26</f>
        <v>4961</v>
      </c>
      <c r="AH26" s="9">
        <f>P26+'01.09.2018'!AH26</f>
        <v>121</v>
      </c>
      <c r="AI26" s="1">
        <f t="shared" si="5"/>
        <v>1366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'01.09.2018'!C27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17338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1926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'01.09.2018'!C28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'01.09.2018'!C29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910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101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'01.09.2018'!C30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159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18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'01.09.2018'!C31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M31+'01.09.2018'!AE31</f>
        <v>107507</v>
      </c>
      <c r="AF31" s="9">
        <f>N31+'01.09.2018'!AF31</f>
        <v>0</v>
      </c>
      <c r="AG31" s="9">
        <f>O31+'01.09.2018'!AG31</f>
        <v>28982</v>
      </c>
      <c r="AH31" s="9">
        <f>P31+'01.09.2018'!AH31</f>
        <v>45350</v>
      </c>
      <c r="AI31" s="1">
        <f t="shared" si="5"/>
        <v>15165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'01.09.2018'!C32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'01.09.2018'!C33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'01.09.2018'!C34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'01.09.2018'!C35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'01.09.2018'!C37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29180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3242</v>
      </c>
      <c r="AJ37" s="10">
        <f>(Y37+Z37+AA37)/D37</f>
        <v>0</v>
      </c>
      <c r="AK37" s="10">
        <f t="shared" si="7"/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'01.09.2018'!C38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'01.09.2018'!C39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71106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7901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'01.09.2018'!C40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A93F6445-1488-4295-A513-11C715CEDB66}">
            <xm:f>'01.09.2018'!Z6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BC002BF5-28F3-45AC-BFAA-73D1C63D3B6C}">
            <xm:f>'01.09.2018'!Z6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09E3925-D9A7-4CE7-B8F1-4E01A953C653}">
            <xm:f>'01.09.2018'!AA6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4396AC8C-384A-44F6-BD13-AD87D4723E69}">
            <xm:f>'01.09.2018'!AA6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2018-09-14T11:08:34Z</dcterms:modified>
</cp:coreProperties>
</file>