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760" firstSheet="1" activeTab="6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M25" i="6" l="1"/>
  <c r="M25" i="5" l="1"/>
  <c r="O19" i="4" l="1"/>
  <c r="O17" i="4"/>
  <c r="O22" i="4"/>
  <c r="O20" i="4"/>
  <c r="M25" i="4"/>
  <c r="I18" i="4"/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C23" i="2"/>
  <c r="C23" i="3" s="1"/>
  <c r="D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C28" i="2"/>
  <c r="C28" i="3" s="1"/>
  <c r="C29" i="2"/>
  <c r="C29" i="3" s="1"/>
  <c r="C30" i="2"/>
  <c r="C30" i="3" s="1"/>
  <c r="C30" i="4" s="1"/>
  <c r="C31" i="2"/>
  <c r="C31" i="3" s="1"/>
  <c r="D31" i="3" s="1"/>
  <c r="C32" i="2"/>
  <c r="C32" i="3" s="1"/>
  <c r="D32" i="3" s="1"/>
  <c r="C33" i="2"/>
  <c r="C33" i="3" s="1"/>
  <c r="C34" i="3"/>
  <c r="C34" i="4" s="1"/>
  <c r="C35" i="2"/>
  <c r="C35" i="3" s="1"/>
  <c r="D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D14" i="2"/>
  <c r="AJ14" i="2" s="1"/>
  <c r="D20" i="2"/>
  <c r="D24" i="2"/>
  <c r="D28" i="2"/>
  <c r="D32" i="2"/>
  <c r="AJ32" i="2" s="1"/>
  <c r="D37" i="2"/>
  <c r="D33" i="2" l="1"/>
  <c r="AJ33" i="2" s="1"/>
  <c r="AJ20" i="2"/>
  <c r="AJ22" i="4"/>
  <c r="AJ9" i="4"/>
  <c r="D12" i="2"/>
  <c r="AJ12" i="2" s="1"/>
  <c r="AJ32" i="3"/>
  <c r="AJ28" i="2"/>
  <c r="AJ24" i="2"/>
  <c r="AJ10" i="2"/>
  <c r="AJ35" i="3"/>
  <c r="AJ31" i="3"/>
  <c r="AJ27" i="3"/>
  <c r="AJ23" i="3"/>
  <c r="AJ37" i="2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C32" i="5" l="1"/>
  <c r="D32" i="5" s="1"/>
  <c r="AJ32" i="5" s="1"/>
  <c r="D20" i="4"/>
  <c r="AJ20" i="4" s="1"/>
  <c r="D28" i="4"/>
  <c r="AJ28" i="4" s="1"/>
  <c r="C19" i="4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C32" i="6" l="1"/>
  <c r="C32" i="7" s="1"/>
  <c r="AE37" i="5"/>
  <c r="AE38" i="5"/>
  <c r="AE40" i="4"/>
  <c r="AE39" i="5"/>
  <c r="AE26" i="4"/>
  <c r="AE17" i="4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 s="1"/>
  <c r="AK17" i="3" s="1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 l="1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22" i="3"/>
  <c r="AK22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D37" i="7"/>
  <c r="AJ37" i="7" s="1"/>
  <c r="D40" i="8"/>
  <c r="AJ40" i="8" s="1"/>
  <c r="C40" i="9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D18" i="7"/>
  <c r="AJ18" i="7" s="1"/>
  <c r="C27" i="7"/>
  <c r="D27" i="6"/>
  <c r="AJ27" i="6" s="1"/>
  <c r="C21" i="7"/>
  <c r="D21" i="6"/>
  <c r="AJ21" i="6" s="1"/>
  <c r="C31" i="7"/>
  <c r="D31" i="6"/>
  <c r="AJ31" i="6" s="1"/>
  <c r="D28" i="7"/>
  <c r="AJ28" i="7" s="1"/>
  <c r="D22" i="7"/>
  <c r="AJ22" i="7" s="1"/>
  <c r="D26" i="7"/>
  <c r="AJ26" i="7" s="1"/>
  <c r="D30" i="7"/>
  <c r="AJ30" i="7" s="1"/>
  <c r="D20" i="7"/>
  <c r="AJ20" i="7" s="1"/>
  <c r="C17" i="7"/>
  <c r="D17" i="6"/>
  <c r="AJ17" i="6" s="1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D8" i="7"/>
  <c r="AJ8" i="7" s="1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D35" i="8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D10" i="7"/>
  <c r="AJ10" i="7" s="1"/>
  <c r="D37" i="8"/>
  <c r="AJ37" i="8" s="1"/>
  <c r="C37" i="9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D23" i="7"/>
  <c r="AJ23" i="7" s="1"/>
  <c r="D26" i="8"/>
  <c r="AJ26" i="8" s="1"/>
  <c r="C26" i="9"/>
  <c r="D21" i="7"/>
  <c r="AJ21" i="7" s="1"/>
  <c r="D29" i="7"/>
  <c r="AJ29" i="7" s="1"/>
  <c r="D30" i="8"/>
  <c r="AJ30" i="8" s="1"/>
  <c r="C30" i="9"/>
  <c r="D22" i="8"/>
  <c r="AJ22" i="8" s="1"/>
  <c r="C22" i="9"/>
  <c r="D31" i="7"/>
  <c r="AJ31" i="7" s="1"/>
  <c r="D27" i="7"/>
  <c r="AJ27" i="7" s="1"/>
  <c r="D25" i="7"/>
  <c r="AJ25" i="7" s="1"/>
  <c r="C19" i="9"/>
  <c r="D24" i="8"/>
  <c r="AJ24" i="8" s="1"/>
  <c r="C24" i="9"/>
  <c r="D17" i="7"/>
  <c r="AJ17" i="7" s="1"/>
  <c r="C15" i="7"/>
  <c r="D15" i="6"/>
  <c r="AJ15" i="6" s="1"/>
  <c r="C11" i="7"/>
  <c r="D11" i="6"/>
  <c r="AJ11" i="6" s="1"/>
  <c r="D13" i="7"/>
  <c r="AJ13" i="7" s="1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D11" i="7"/>
  <c r="AJ11" i="7" s="1"/>
  <c r="D12" i="9"/>
  <c r="AJ12" i="9" s="1"/>
  <c r="C12" i="13"/>
  <c r="C13" i="9"/>
  <c r="D13" i="8"/>
  <c r="AJ13" i="8" s="1"/>
  <c r="D15" i="7"/>
  <c r="AJ15" i="7" s="1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<sst xmlns="http://schemas.openxmlformats.org/spreadsheetml/2006/main" count="1425" uniqueCount="127">
  <si>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</si>
  <si>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</si>
  <si>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</si>
  <si>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</si>
  <si>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</si>
  <si>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</si>
  <si>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</si>
  <si>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</si>
  <si>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</si>
  <si>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</si>
  <si>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</si>
  <si>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</si>
  <si>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</si>
  <si>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</si>
  <si>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</si>
  <si>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</si>
  <si>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</si>
  <si>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</si>
  <si>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</si>
  <si>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</si>
  <si>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</si>
  <si>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</si>
  <si>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</si>
  <si>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</si>
  <si>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</si>
  <si>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</si>
  <si>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</si>
  <si>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</si>
  <si>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</si>
  <si>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</si>
  <si>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</si>
  <si>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</si>
  <si>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</si>
  <si>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</si>
  <si>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</si>
  <si>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</si>
  <si>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</si>
  <si>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</si>
  <si>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</si>
  <si>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</si>
  <si>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</si>
  <si>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</si>
  <si>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</si>
  <si>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</si>
  <si>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</si>
  <si>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</si>
  <si>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</si>
  <si>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</si>
  <si>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</si>
  <si>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</si>
  <si>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</si>
  <si>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</si>
  <si>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</si>
  <si>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</si>
  <si>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</si>
  <si>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</si>
  <si>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</si>
  <si>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</si>
  <si>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</si>
  <si>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</si>
  <si>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</si>
  <si>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</si>
  <si>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</si>
  <si>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</si>
  <si>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</si>
  <si>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</si>
  <si>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</si>
  <si>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</si>
  <si>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</si>
  <si>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</si>
  <si>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</si>
  <si>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</si>
  <si>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</si>
  <si>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</si>
  <si>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</si>
  <si>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</si>
  <si>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</si>
  <si>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</si>
  <si>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</si>
  <si>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</si>
  <si>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</si>
  <si>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</si>
  <si>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</si>
  <si>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</si>
  <si>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</si>
  <si>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</si>
  <si>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</si>
  <si>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</si>
  <si>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</si>
  <si>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</si>
  <si>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</si>
  <si>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</si>
  <si>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</si>
  <si>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</si>
  <si>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</si>
  <si>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</si>
  <si>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</si>
  <si>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</si>
  <si>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</si>
  <si>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</si>
  <si>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</si>
  <si>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</si>
  <si>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</si>
  <si>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</si>
  <si>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</si>
  <si>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</si>
  <si>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</si>
  <si>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</si>
  <si>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</si>
  <si>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</si>
  <si>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</si>
  <si>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</si>
  <si>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</si>
  <si>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</si>
  <si>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</si>
  <si>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</si>
  <si>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</si>
  <si>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</si>
  <si>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</si>
  <si>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</si>
  <si>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</si>
  <si>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</si>
  <si>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</si>
  <si>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</si>
  <si>
    <t xml:space="preserve">Забезпечення протитуберкульозними препаратами  Сумській  області станом на
</t>
  </si>
  <si>
    <t>Л. Бондаренко</t>
  </si>
  <si>
    <t xml:space="preserve">Забезпечення протитуберкульозними препаратами Сумської  області станом 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</si>
</sst>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/>
  </cellXfs>
  <cellStyles count="1">
    <cellStyle name="Обычный" xfId="0" builtinId="0"/>
  </cellStyles>
  <dxfs count="4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425781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98</v>
      </c>
      <c r="B1" s="63"/>
      <c r="C1" s="63"/>
      <c r="D1" s="63"/>
      <c r="E1" s="63"/>
      <c r="F1" s="63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78</v>
      </c>
      <c r="U2" s="72"/>
      <c r="V2" s="72"/>
      <c r="W2" s="70" t="s">
        <v>79</v>
      </c>
      <c r="X2" s="70" t="s">
        <v>80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3">
        <v>43101</v>
      </c>
    </row>
    <row r="3" spans="1:38" s="17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25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25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25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25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25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25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25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25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25">
      <c r="A16" s="78" t="s">
        <v>6</v>
      </c>
      <c r="B16" s="7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25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25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25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25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25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25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25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25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25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25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25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25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25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25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25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25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25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25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25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25">
      <c r="A36" s="78" t="s">
        <v>17</v>
      </c>
      <c r="B36" s="7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25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25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25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25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8.75" x14ac:dyDescent="0.3">
      <c r="A41" s="82" t="s">
        <v>99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75" x14ac:dyDescent="0.25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</row>
    <row r="43" spans="1:37" s="2" customFormat="1" x14ac:dyDescent="0.25">
      <c r="H43" s="22"/>
      <c r="L43" s="22"/>
      <c r="P43" s="22"/>
      <c r="AD43" s="22"/>
    </row>
    <row r="44" spans="1:37" s="2" customFormat="1" x14ac:dyDescent="0.25">
      <c r="H44" s="22"/>
      <c r="L44" s="22"/>
      <c r="P44" s="22"/>
      <c r="AD44" s="22"/>
    </row>
    <row r="45" spans="1:37" s="2" customFormat="1" x14ac:dyDescent="0.25">
      <c r="H45" s="22"/>
      <c r="L45" s="22"/>
      <c r="P45" s="22"/>
      <c r="AD45" s="22"/>
    </row>
    <row r="46" spans="1:37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15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45</v>
      </c>
      <c r="B1" s="63"/>
      <c r="C1" s="63"/>
      <c r="D1" s="63"/>
      <c r="E1" s="63"/>
      <c r="F1" s="63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'01.10.2018'!C6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93384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9338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'01.10.2018'!C7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52155.5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5216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'01.10.2018'!C8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'01.10.2018'!C9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'01.10.2018'!C10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191150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19115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'01.10.2018'!C12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90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9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'01.10.2018'!C13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313022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31302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'01.10.2018'!C14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118480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11848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'01.10.2018'!C15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'01.10.2018'!C17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16194</v>
      </c>
      <c r="AF17" s="9">
        <f>N17+'01.10.2018'!AF17</f>
        <v>0</v>
      </c>
      <c r="AG17" s="9">
        <f>O17+'01.10.2018'!AG17</f>
        <v>1664</v>
      </c>
      <c r="AH17" s="9">
        <f>P17+'01.10.2018'!AH17</f>
        <v>1044</v>
      </c>
      <c r="AI17" s="1">
        <f t="shared" si="5"/>
        <v>1786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'01.10.2018'!C18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119184</v>
      </c>
      <c r="AF18" s="9">
        <f>N18+'01.10.2018'!AF18</f>
        <v>0</v>
      </c>
      <c r="AG18" s="9">
        <f>O18+'01.10.2018'!AG18</f>
        <v>0</v>
      </c>
      <c r="AH18" s="9">
        <f>P18+'01.10.2018'!AH18</f>
        <v>41301</v>
      </c>
      <c r="AI18" s="1">
        <f t="shared" si="5"/>
        <v>11918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'01.10.2018'!C19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9245</v>
      </c>
      <c r="AF19" s="9">
        <f>N19+'01.10.2018'!AF19</f>
        <v>0</v>
      </c>
      <c r="AG19" s="9">
        <f>O19+'01.10.2018'!AG19</f>
        <v>7892</v>
      </c>
      <c r="AH19" s="9">
        <f>P19+'01.10.2018'!AH19</f>
        <v>13956</v>
      </c>
      <c r="AI19" s="1">
        <f t="shared" si="5"/>
        <v>1714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'01.10.2018'!C20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54359</v>
      </c>
      <c r="AF20" s="9">
        <f>N20+'01.10.2018'!AF20</f>
        <v>0</v>
      </c>
      <c r="AG20" s="9">
        <f>O20+'01.10.2018'!AG20</f>
        <v>23942</v>
      </c>
      <c r="AH20" s="9">
        <f>P20+'01.10.2018'!AH20</f>
        <v>13244</v>
      </c>
      <c r="AI20" s="1">
        <f t="shared" si="5"/>
        <v>7830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'01.10.2018'!C21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323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32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'01.10.2018'!C22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1964</v>
      </c>
      <c r="AF22" s="9">
        <f>N22+'01.10.2018'!AF22</f>
        <v>0</v>
      </c>
      <c r="AG22" s="9">
        <f>O22+'01.10.2018'!AG22</f>
        <v>10714.5</v>
      </c>
      <c r="AH22" s="9">
        <f>P22+'01.10.2018'!AH22</f>
        <v>2473</v>
      </c>
      <c r="AI22" s="1">
        <f t="shared" si="5"/>
        <v>1268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'01.10.2018'!C23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'01.10.2018'!C24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128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13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'01.10.2018'!C25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155558.63999999998</v>
      </c>
      <c r="AF25" s="9">
        <f>N25+'01.10.2018'!AF25</f>
        <v>0</v>
      </c>
      <c r="AG25" s="44">
        <f>O25+'01.10.2018'!AG25</f>
        <v>40624</v>
      </c>
      <c r="AH25" s="9">
        <f>P25+'01.10.2018'!AH25</f>
        <v>81672</v>
      </c>
      <c r="AI25" s="1">
        <f t="shared" si="5"/>
        <v>19618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'01.10.2018'!C26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7337</v>
      </c>
      <c r="AF26" s="9">
        <f>N26+'01.10.2018'!AF26</f>
        <v>0</v>
      </c>
      <c r="AG26" s="9">
        <f>O26+'01.10.2018'!AG26</f>
        <v>4961</v>
      </c>
      <c r="AH26" s="9">
        <f>P26+'01.10.2018'!AH26</f>
        <v>121</v>
      </c>
      <c r="AI26" s="1">
        <f t="shared" si="5"/>
        <v>1230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'01.10.2018'!C27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17338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1734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'01.10.2018'!C28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'01.10.2018'!C29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910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91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'01.10.2018'!C30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16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'01.10.2018'!C31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107507</v>
      </c>
      <c r="AF31" s="9">
        <f>N31+'01.10.2018'!AF31</f>
        <v>0</v>
      </c>
      <c r="AG31" s="9">
        <f>O31+'01.10.2018'!AG31</f>
        <v>28982</v>
      </c>
      <c r="AH31" s="9">
        <f>P31+'01.10.2018'!AH31</f>
        <v>45350</v>
      </c>
      <c r="AI31" s="1">
        <f t="shared" si="5"/>
        <v>13649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'01.10.2018'!C32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'01.10.2018'!C33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'01.10.2018'!C34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'01.10.2018'!C35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'01.10.2018'!C37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29180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2918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'01.10.2018'!C38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'01.10.2018'!C39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71106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7111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'01.10.2018'!C40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45</v>
      </c>
      <c r="B1" s="63"/>
      <c r="C1" s="63"/>
      <c r="D1" s="63"/>
      <c r="E1" s="63"/>
      <c r="F1" s="63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'01.11.2018'!C6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93384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8489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'01.11.2018'!C7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52155.5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4741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'01.11.2018'!C8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'01.11.2018'!C9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'01.11.2018'!C10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191150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17377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'01.11.2018'!C12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90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'01.11.2018'!C13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313022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28457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'01.11.2018'!C14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118480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10771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'01.11.2018'!C15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'01.11.2018'!C17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16194</v>
      </c>
      <c r="AF17" s="9">
        <f>N17+'01.11.2018'!AF17</f>
        <v>0</v>
      </c>
      <c r="AG17" s="9">
        <f>O17+'01.11.2018'!AG17</f>
        <v>1664</v>
      </c>
      <c r="AH17" s="9">
        <f>P17+'01.11.2018'!AH17</f>
        <v>1044</v>
      </c>
      <c r="AI17" s="1">
        <f t="shared" si="5"/>
        <v>1623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'01.11.2018'!C18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119184</v>
      </c>
      <c r="AF18" s="9">
        <f>N18+'01.11.2018'!AF18</f>
        <v>0</v>
      </c>
      <c r="AG18" s="9">
        <f>O18+'01.11.2018'!AG18</f>
        <v>0</v>
      </c>
      <c r="AH18" s="9">
        <f>P18+'01.11.2018'!AH18</f>
        <v>41301</v>
      </c>
      <c r="AI18" s="1">
        <f t="shared" si="5"/>
        <v>10835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'01.11.2018'!C19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9245</v>
      </c>
      <c r="AF19" s="9">
        <f>N19+'01.11.2018'!AF19</f>
        <v>0</v>
      </c>
      <c r="AG19" s="9">
        <f>O19+'01.11.2018'!AG19</f>
        <v>7892</v>
      </c>
      <c r="AH19" s="9">
        <f>P19+'01.11.2018'!AH19</f>
        <v>13956</v>
      </c>
      <c r="AI19" s="1">
        <f t="shared" si="5"/>
        <v>1558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'01.11.2018'!C20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54359</v>
      </c>
      <c r="AF20" s="9">
        <f>N20+'01.11.2018'!AF20</f>
        <v>0</v>
      </c>
      <c r="AG20" s="9">
        <f>O20+'01.11.2018'!AG20</f>
        <v>23942</v>
      </c>
      <c r="AH20" s="9">
        <f>P20+'01.11.2018'!AH20</f>
        <v>13244</v>
      </c>
      <c r="AI20" s="1">
        <f t="shared" si="5"/>
        <v>7118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'01.11.2018'!C21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323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29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'01.11.2018'!C22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1964</v>
      </c>
      <c r="AF22" s="9">
        <f>N22+'01.11.2018'!AF22</f>
        <v>0</v>
      </c>
      <c r="AG22" s="9">
        <f>O22+'01.11.2018'!AG22</f>
        <v>10714.5</v>
      </c>
      <c r="AH22" s="9">
        <f>P22+'01.11.2018'!AH22</f>
        <v>2473</v>
      </c>
      <c r="AI22" s="1">
        <f t="shared" si="5"/>
        <v>1153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'01.11.2018'!C23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'01.11.2018'!C24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128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12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'01.11.2018'!C25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155558.63999999998</v>
      </c>
      <c r="AF25" s="9">
        <f>N25+'01.11.2018'!AF25</f>
        <v>0</v>
      </c>
      <c r="AG25" s="44">
        <f>O25+'01.11.2018'!AG25</f>
        <v>40624</v>
      </c>
      <c r="AH25" s="9">
        <f>P25+'01.11.2018'!AH25</f>
        <v>81672</v>
      </c>
      <c r="AI25" s="1">
        <f t="shared" si="5"/>
        <v>17835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'01.11.2018'!C26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7337</v>
      </c>
      <c r="AF26" s="9">
        <f>N26+'01.11.2018'!AF26</f>
        <v>0</v>
      </c>
      <c r="AG26" s="9">
        <f>O26+'01.11.2018'!AG26</f>
        <v>4961</v>
      </c>
      <c r="AH26" s="9">
        <f>P26+'01.11.2018'!AH26</f>
        <v>121</v>
      </c>
      <c r="AI26" s="1">
        <f t="shared" si="5"/>
        <v>1118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'01.11.2018'!C27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17338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1576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'01.11.2018'!C28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'01.11.2018'!C29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910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83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'01.11.2018'!C30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14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'01.11.2018'!C31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107507</v>
      </c>
      <c r="AF31" s="9">
        <f>N31+'01.11.2018'!AF31</f>
        <v>0</v>
      </c>
      <c r="AG31" s="9">
        <f>O31+'01.11.2018'!AG31</f>
        <v>28982</v>
      </c>
      <c r="AH31" s="9">
        <f>P31+'01.11.2018'!AH31</f>
        <v>45350</v>
      </c>
      <c r="AI31" s="1">
        <f t="shared" si="5"/>
        <v>12408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'01.11.2018'!C32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'01.11.2018'!C33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'01.11.2018'!C34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'01.11.2018'!C35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'01.11.2018'!C37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29180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2653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'01.11.2018'!C38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'01.11.2018'!C39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71106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6464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'01.11.2018'!C40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45</v>
      </c>
      <c r="B1" s="63"/>
      <c r="C1" s="63"/>
      <c r="D1" s="63"/>
      <c r="E1" s="63"/>
      <c r="F1" s="63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'01.12.2018'!C6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93384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7782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'01.12.2018'!C7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52155.5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4346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'01.12.2018'!C8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'01.12.2018'!C9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'01.12.2018'!C10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191150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15929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'01.12.2018'!C12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90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'01.12.2018'!C13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313022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26085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'01.12.2018'!C14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118480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9873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'01.12.2018'!C15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'01.12.2018'!C17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16194</v>
      </c>
      <c r="AF17" s="9">
        <f>N17+'01.12.2018'!AF17</f>
        <v>0</v>
      </c>
      <c r="AG17" s="9">
        <f>O17+'01.12.2018'!AG17</f>
        <v>1664</v>
      </c>
      <c r="AH17" s="9">
        <f>P17+'01.12.2018'!AH17</f>
        <v>1044</v>
      </c>
      <c r="AI17" s="1">
        <f t="shared" si="5"/>
        <v>1488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'01.12.2018'!C18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119184</v>
      </c>
      <c r="AF18" s="9">
        <f>N18+'01.12.2018'!AF18</f>
        <v>0</v>
      </c>
      <c r="AG18" s="9">
        <f>O18+'01.12.2018'!AG18</f>
        <v>0</v>
      </c>
      <c r="AH18" s="9">
        <f>P18+'01.12.2018'!AH18</f>
        <v>41301</v>
      </c>
      <c r="AI18" s="1">
        <f t="shared" si="5"/>
        <v>9932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'01.12.2018'!C19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9245</v>
      </c>
      <c r="AF19" s="9">
        <f>N19+'01.12.2018'!AF19</f>
        <v>0</v>
      </c>
      <c r="AG19" s="9">
        <f>O19+'01.12.2018'!AG19</f>
        <v>7892</v>
      </c>
      <c r="AH19" s="9">
        <f>P19+'01.12.2018'!AH19</f>
        <v>13956</v>
      </c>
      <c r="AI19" s="1">
        <f t="shared" si="5"/>
        <v>1428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'01.12.2018'!C20</f>
        <v>55475</v>
      </c>
      <c r="D20" s="1">
        <f>C20/12</f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54359</v>
      </c>
      <c r="AF20" s="9">
        <f>N20+'01.12.2018'!AF20</f>
        <v>0</v>
      </c>
      <c r="AG20" s="9">
        <f>O20+'01.12.2018'!AG20</f>
        <v>23942</v>
      </c>
      <c r="AH20" s="9">
        <f>P20+'01.12.2018'!AH20</f>
        <v>13244</v>
      </c>
      <c r="AI20" s="1">
        <f t="shared" si="5"/>
        <v>6525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'01.12.2018'!C21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323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27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'01.12.2018'!C22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1964</v>
      </c>
      <c r="AF22" s="9">
        <f>N22+'01.12.2018'!AF22</f>
        <v>0</v>
      </c>
      <c r="AG22" s="9">
        <f>O22+'01.12.2018'!AG22</f>
        <v>10714.5</v>
      </c>
      <c r="AH22" s="9">
        <f>P22+'01.12.2018'!AH22</f>
        <v>2473</v>
      </c>
      <c r="AI22" s="1">
        <f t="shared" si="5"/>
        <v>1057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'01.12.2018'!C23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'01.12.2018'!C24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128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11</v>
      </c>
      <c r="AJ24" s="10">
        <f>(Y24+Z24+AA24)/D24</f>
        <v>0</v>
      </c>
      <c r="AK24" s="10">
        <f>(Y24+Z24+AA24)/AI24</f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'01.12.2018'!C25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155558.63999999998</v>
      </c>
      <c r="AF25" s="9">
        <f>N25+'01.12.2018'!AF25</f>
        <v>0</v>
      </c>
      <c r="AG25" s="44">
        <f>O25+'01.12.2018'!AG25</f>
        <v>40624</v>
      </c>
      <c r="AH25" s="9">
        <f>P25+'01.12.2018'!AH25</f>
        <v>81672</v>
      </c>
      <c r="AI25" s="1">
        <f t="shared" si="5"/>
        <v>16349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'01.12.2018'!C26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7337</v>
      </c>
      <c r="AF26" s="9">
        <f>N26+'01.12.2018'!AF26</f>
        <v>0</v>
      </c>
      <c r="AG26" s="9">
        <f>O26+'01.12.2018'!AG26</f>
        <v>4961</v>
      </c>
      <c r="AH26" s="9">
        <f>P26+'01.12.2018'!AH26</f>
        <v>121</v>
      </c>
      <c r="AI26" s="1">
        <f t="shared" si="5"/>
        <v>1025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'01.12.2018'!C27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17338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1445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'01.12.2018'!C28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'01.12.2018'!C29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910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76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'01.12.2018'!C30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'01.12.2018'!C31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107507</v>
      </c>
      <c r="AF31" s="9">
        <f>N31+'01.12.2018'!AF31</f>
        <v>0</v>
      </c>
      <c r="AG31" s="9">
        <f>O31+'01.12.2018'!AG31</f>
        <v>28982</v>
      </c>
      <c r="AH31" s="9">
        <f>P31+'01.12.2018'!AH31</f>
        <v>45350</v>
      </c>
      <c r="AI31" s="1">
        <f t="shared" si="5"/>
        <v>11374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'01.12.2018'!C32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'01.12.2018'!C33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'01.12.2018'!C34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'01.12.2018'!C35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'01.12.2018'!C37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29180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2432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'01.12.2018'!C38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'01.12.2018'!C39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71106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5926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'01.12.2018'!C40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98</v>
      </c>
      <c r="B1" s="63"/>
      <c r="C1" s="63"/>
      <c r="D1" s="63"/>
      <c r="E1" s="63"/>
      <c r="F1" s="63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25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25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25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25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25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25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25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25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25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25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25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25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25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25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25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25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25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25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25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25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25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25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25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82" t="s">
        <v>99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107</v>
      </c>
      <c r="B1" s="63"/>
      <c r="C1" s="63"/>
      <c r="D1" s="63"/>
      <c r="E1" s="63"/>
      <c r="F1" s="63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25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25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25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25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25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25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25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25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25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25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25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25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25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25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25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25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25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25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25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25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25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82" t="s">
        <v>112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114</v>
      </c>
      <c r="B1" s="63"/>
      <c r="C1" s="63"/>
      <c r="D1" s="63"/>
      <c r="E1" s="63"/>
      <c r="F1" s="63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25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25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25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25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25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25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25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25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25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25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25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25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25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25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25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25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25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25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25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25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25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25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82" t="s">
        <v>112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E6:E15 E37:E40 E17:E35</xm:sqref>
        </x14:conditionalFormatting>
        <x14:conditionalFormatting xmlns:xm="http://schemas.microsoft.com/office/excel/2006/main">
          <x14:cfRule type="cellIs" priority="11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9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120</v>
      </c>
      <c r="B1" s="63"/>
      <c r="C1" s="63"/>
      <c r="D1" s="63"/>
      <c r="E1" s="63"/>
      <c r="F1" s="63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25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25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25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25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25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25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25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25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25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25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25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25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25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25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25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25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25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25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25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25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25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25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82" t="s">
        <v>112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9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7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FE651B9-E9F5-4376-A3FE-58A210C6DE5B}">
            <xm:f>'01.05.2018'!AA6</xm:f>
            <x14:dxf/>
          </x14:cfRule>
          <xm:sqref>G6:G15 G17:G21 G37:G40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98</v>
      </c>
      <c r="B1" s="63"/>
      <c r="C1" s="63"/>
      <c r="D1" s="63"/>
      <c r="E1" s="63"/>
      <c r="F1" s="63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25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25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25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25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25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25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5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25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5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25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5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25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5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25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25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5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25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25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25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5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25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5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25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25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25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25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5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25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25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25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25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82" t="s">
        <v>99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E17:E35 E37:E40 E6:E15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M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124</v>
      </c>
      <c r="B1" s="63"/>
      <c r="C1" s="63"/>
      <c r="D1" s="63"/>
      <c r="E1" s="63"/>
      <c r="F1" s="63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>
        <v>227835</v>
      </c>
      <c r="F6" s="37"/>
      <c r="G6" s="37"/>
      <c r="H6" s="37"/>
      <c r="I6" s="37"/>
      <c r="J6" s="42"/>
      <c r="K6" s="37"/>
      <c r="L6" s="37"/>
      <c r="M6" s="37">
        <v>10345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217490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84714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12102</v>
      </c>
      <c r="AJ6" s="10">
        <f>(Y6+Z6+AA6)/D6</f>
        <v>19.999386963784886</v>
      </c>
      <c r="AK6" s="10">
        <f>(Y6+Z6+AA6)/AI6</f>
        <v>17.971409684349695</v>
      </c>
    </row>
    <row r="7" spans="1:38" ht="29.25" customHeight="1" x14ac:dyDescent="0.25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>
        <v>1981888</v>
      </c>
      <c r="F7" s="37"/>
      <c r="G7" s="37"/>
      <c r="H7" s="37"/>
      <c r="I7" s="37"/>
      <c r="J7" s="37"/>
      <c r="K7" s="37"/>
      <c r="L7" s="37"/>
      <c r="M7" s="37">
        <v>5982.5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1975905.5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46293.5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6613</v>
      </c>
      <c r="AJ7" s="10">
        <f t="shared" ref="AJ7:AJ14" si="6">(Y7+Z7+AA7)/D7</f>
        <v>35.193267956297227</v>
      </c>
      <c r="AK7" s="10">
        <f t="shared" ref="AK7:AK38" si="7">(Y7+Z7+AA7)/AI7</f>
        <v>298.79109330107366</v>
      </c>
    </row>
    <row r="8" spans="1:38" ht="29.25" customHeight="1" x14ac:dyDescent="0.25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>
        <v>356401</v>
      </c>
      <c r="F10" s="37"/>
      <c r="G10" s="37"/>
      <c r="H10" s="37"/>
      <c r="I10" s="37"/>
      <c r="J10" s="37"/>
      <c r="K10" s="37"/>
      <c r="L10" s="37"/>
      <c r="M10" s="37">
        <v>21828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334573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170233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24319</v>
      </c>
      <c r="AJ10" s="10">
        <f t="shared" si="6"/>
        <v>11.53057203742741</v>
      </c>
      <c r="AK10" s="10">
        <f t="shared" si="7"/>
        <v>13.757679180887372</v>
      </c>
    </row>
    <row r="11" spans="1:38" ht="24.75" customHeight="1" x14ac:dyDescent="0.25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13.335968379446641</v>
      </c>
      <c r="AK12" s="10">
        <f t="shared" si="7"/>
        <v>129.76923076923077</v>
      </c>
    </row>
    <row r="13" spans="1:38" ht="31.5" customHeight="1" x14ac:dyDescent="0.25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>
        <v>269319</v>
      </c>
      <c r="F13" s="37"/>
      <c r="G13" s="37"/>
      <c r="H13" s="37"/>
      <c r="I13" s="37"/>
      <c r="J13" s="37"/>
      <c r="K13" s="37"/>
      <c r="L13" s="37"/>
      <c r="M13" s="37">
        <v>37059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232260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275664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39381</v>
      </c>
      <c r="AJ13" s="10">
        <f t="shared" si="6"/>
        <v>6.8193095348780313</v>
      </c>
      <c r="AK13" s="10">
        <f t="shared" si="7"/>
        <v>5.8977679591681271</v>
      </c>
    </row>
    <row r="14" spans="1:38" ht="27.75" customHeight="1" x14ac:dyDescent="0.25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>
        <v>427185</v>
      </c>
      <c r="F14" s="37"/>
      <c r="G14" s="37"/>
      <c r="H14" s="37"/>
      <c r="I14" s="37"/>
      <c r="J14" s="37"/>
      <c r="K14" s="37"/>
      <c r="L14" s="37"/>
      <c r="M14" s="37">
        <v>15068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412117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106574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15225</v>
      </c>
      <c r="AJ14" s="10">
        <f t="shared" si="6"/>
        <v>25.431471767972848</v>
      </c>
      <c r="AK14" s="10">
        <f t="shared" si="7"/>
        <v>27.068440065681443</v>
      </c>
    </row>
    <row r="15" spans="1:38" ht="32.25" customHeight="1" x14ac:dyDescent="0.25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>
        <v>22206</v>
      </c>
      <c r="F17" s="37"/>
      <c r="G17" s="37">
        <v>240</v>
      </c>
      <c r="H17" s="37"/>
      <c r="I17" s="37"/>
      <c r="J17" s="37"/>
      <c r="K17" s="37"/>
      <c r="L17" s="37"/>
      <c r="M17" s="37">
        <v>2188</v>
      </c>
      <c r="N17" s="37"/>
      <c r="O17" s="37">
        <v>48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20018</v>
      </c>
      <c r="Z17" s="9">
        <f t="shared" si="2"/>
        <v>0</v>
      </c>
      <c r="AA17" s="9">
        <f t="shared" si="3"/>
        <v>192</v>
      </c>
      <c r="AB17" s="37">
        <v>192</v>
      </c>
      <c r="AC17" s="39">
        <v>43404</v>
      </c>
      <c r="AD17" s="9">
        <f t="shared" si="4"/>
        <v>0</v>
      </c>
      <c r="AE17" s="9">
        <f>M17+'01.07.2018'!AE17</f>
        <v>13726</v>
      </c>
      <c r="AF17" s="9">
        <f>N17+'01.07.2018'!AF17</f>
        <v>0</v>
      </c>
      <c r="AG17" s="9">
        <f>O17+'01.07.2018'!AG17</f>
        <v>1664</v>
      </c>
      <c r="AH17" s="9">
        <f>P17+'01.07.2018'!AH17</f>
        <v>1044</v>
      </c>
      <c r="AI17" s="1">
        <f t="shared" si="5"/>
        <v>2199</v>
      </c>
      <c r="AJ17" s="10">
        <f>(Y17+Z17+AA17)/D17</f>
        <v>12.144216324486729</v>
      </c>
      <c r="AK17" s="10">
        <f>(Y17+Z17+AA17)/AI17</f>
        <v>9.1905411550704859</v>
      </c>
    </row>
    <row r="18" spans="1:37" ht="31.5" customHeight="1" x14ac:dyDescent="0.25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>
        <v>119328</v>
      </c>
      <c r="F18" s="37"/>
      <c r="G18" s="37">
        <v>54000</v>
      </c>
      <c r="H18" s="37">
        <v>63104</v>
      </c>
      <c r="I18" s="37"/>
      <c r="J18" s="37"/>
      <c r="K18" s="37"/>
      <c r="L18" s="37"/>
      <c r="M18" s="37">
        <v>16387</v>
      </c>
      <c r="N18" s="37"/>
      <c r="O18" s="37">
        <v>0</v>
      </c>
      <c r="P18" s="37">
        <v>4271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102941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58833</v>
      </c>
      <c r="AE18" s="9">
        <f>M18+'01.07.2018'!AE18</f>
        <v>104793</v>
      </c>
      <c r="AF18" s="9">
        <f>N18+'01.07.2018'!AF18</f>
        <v>0</v>
      </c>
      <c r="AG18" s="9">
        <f>O18+'01.07.2018'!AG18</f>
        <v>0</v>
      </c>
      <c r="AH18" s="9">
        <f>P18+'01.07.2018'!AH18</f>
        <v>37632</v>
      </c>
      <c r="AI18" s="1">
        <f t="shared" si="5"/>
        <v>14970</v>
      </c>
      <c r="AJ18" s="10">
        <f t="shared" ref="AJ18:AJ34" si="8">(Y18+Z18+AA18)/D18</f>
        <v>7.6902019232732393</v>
      </c>
      <c r="AK18" s="10">
        <f t="shared" si="7"/>
        <v>10.483700734802939</v>
      </c>
    </row>
    <row r="19" spans="1:37" ht="26.25" customHeight="1" x14ac:dyDescent="0.25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>
        <v>112432</v>
      </c>
      <c r="F19" s="37"/>
      <c r="G19" s="37">
        <v>20</v>
      </c>
      <c r="H19" s="37">
        <v>8168</v>
      </c>
      <c r="I19" s="37"/>
      <c r="J19" s="37"/>
      <c r="K19" s="37"/>
      <c r="L19" s="37"/>
      <c r="M19" s="37">
        <v>1747</v>
      </c>
      <c r="N19" s="37"/>
      <c r="O19" s="37">
        <v>20</v>
      </c>
      <c r="P19" s="37">
        <v>2689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110685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5479</v>
      </c>
      <c r="AE19" s="9">
        <f>M19+'01.07.2018'!AE19</f>
        <v>7360</v>
      </c>
      <c r="AF19" s="9">
        <f>N19+'01.07.2018'!AF19</f>
        <v>0</v>
      </c>
      <c r="AG19" s="9">
        <f>O19+'01.07.2018'!AG19</f>
        <v>7892</v>
      </c>
      <c r="AH19" s="9">
        <f>P19+'01.07.2018'!AH19</f>
        <v>12664</v>
      </c>
      <c r="AI19" s="1">
        <f t="shared" si="5"/>
        <v>2179</v>
      </c>
      <c r="AJ19" s="10">
        <f t="shared" si="8"/>
        <v>71.509637127167011</v>
      </c>
      <c r="AK19" s="10">
        <f t="shared" si="7"/>
        <v>50.796236805874251</v>
      </c>
    </row>
    <row r="20" spans="1:37" ht="27.75" customHeight="1" x14ac:dyDescent="0.25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>
        <v>65002</v>
      </c>
      <c r="F20" s="37"/>
      <c r="G20" s="37"/>
      <c r="H20" s="37">
        <v>4251</v>
      </c>
      <c r="I20" s="37"/>
      <c r="J20" s="37"/>
      <c r="K20" s="37"/>
      <c r="L20" s="37"/>
      <c r="M20" s="37">
        <v>9969</v>
      </c>
      <c r="N20" s="37"/>
      <c r="O20" s="37"/>
      <c r="P20" s="37">
        <v>1520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55033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2731</v>
      </c>
      <c r="AE20" s="9">
        <f>M20+'01.07.2018'!AE20</f>
        <v>43477</v>
      </c>
      <c r="AF20" s="9">
        <f>N20+'01.07.2018'!AF20</f>
        <v>0</v>
      </c>
      <c r="AG20" s="9">
        <f>O20+'01.07.2018'!AG20</f>
        <v>23942</v>
      </c>
      <c r="AH20" s="9">
        <f>P20+'01.07.2018'!AH20</f>
        <v>11849</v>
      </c>
      <c r="AI20" s="1">
        <f t="shared" si="5"/>
        <v>9631</v>
      </c>
      <c r="AJ20" s="10">
        <f>(Y20+Z20+AA20)/D20</f>
        <v>6.2744867032142215</v>
      </c>
      <c r="AK20" s="10">
        <f>(Y20+Z20+AA20)/AI20</f>
        <v>5.714152216799917</v>
      </c>
    </row>
    <row r="21" spans="1:37" ht="32.25" customHeight="1" x14ac:dyDescent="0.25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>
        <v>210</v>
      </c>
      <c r="F21" s="37"/>
      <c r="G21" s="37"/>
      <c r="H21" s="37"/>
      <c r="I21" s="37"/>
      <c r="J21" s="37"/>
      <c r="K21" s="37"/>
      <c r="L21" s="37"/>
      <c r="M21" s="37">
        <v>32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178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305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44</v>
      </c>
      <c r="AJ21" s="10">
        <f t="shared" si="8"/>
        <v>5.9333333333333336</v>
      </c>
      <c r="AK21" s="10">
        <f t="shared" si="7"/>
        <v>4.0454545454545459</v>
      </c>
    </row>
    <row r="22" spans="1:37" ht="27.75" customHeight="1" x14ac:dyDescent="0.25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>
        <v>14460</v>
      </c>
      <c r="F22" s="37"/>
      <c r="G22" s="37">
        <v>4371</v>
      </c>
      <c r="H22" s="37">
        <v>6817</v>
      </c>
      <c r="I22" s="37"/>
      <c r="J22" s="37"/>
      <c r="K22" s="37"/>
      <c r="L22" s="37"/>
      <c r="M22" s="37">
        <v>85</v>
      </c>
      <c r="N22" s="37"/>
      <c r="O22" s="37">
        <v>1493</v>
      </c>
      <c r="P22" s="37">
        <v>229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14375</v>
      </c>
      <c r="Z22" s="9">
        <f t="shared" si="2"/>
        <v>0</v>
      </c>
      <c r="AA22" s="9">
        <f t="shared" si="3"/>
        <v>2878</v>
      </c>
      <c r="AB22" s="37"/>
      <c r="AC22" s="39"/>
      <c r="AD22" s="9">
        <f t="shared" si="4"/>
        <v>6588</v>
      </c>
      <c r="AE22" s="9">
        <f>M22+'01.07.2018'!AE22</f>
        <v>1800</v>
      </c>
      <c r="AF22" s="9">
        <f>N22+'01.07.2018'!AF22</f>
        <v>0</v>
      </c>
      <c r="AG22" s="9">
        <f>O22+'01.07.2018'!AG22</f>
        <v>9280.5</v>
      </c>
      <c r="AH22" s="9">
        <f>P22+'01.07.2018'!AH22</f>
        <v>2195</v>
      </c>
      <c r="AI22" s="1">
        <f t="shared" si="5"/>
        <v>1583</v>
      </c>
      <c r="AJ22" s="10">
        <f t="shared" si="8"/>
        <v>6.2328325857241769</v>
      </c>
      <c r="AK22" s="10">
        <f t="shared" si="7"/>
        <v>10.898926089703096</v>
      </c>
    </row>
    <row r="23" spans="1:37" ht="29.25" customHeight="1" x14ac:dyDescent="0.25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11</v>
      </c>
      <c r="AK23" s="10">
        <f t="shared" si="7"/>
        <v>3.9285714285714284</v>
      </c>
    </row>
    <row r="24" spans="1:37" ht="36.75" customHeight="1" x14ac:dyDescent="0.25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21.733333333333334</v>
      </c>
      <c r="AK24" s="10">
        <f t="shared" si="7"/>
        <v>9.0555555555555554</v>
      </c>
    </row>
    <row r="25" spans="1:37" ht="34.5" customHeight="1" x14ac:dyDescent="0.25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>
        <v>216253.7</v>
      </c>
      <c r="F25" s="37"/>
      <c r="G25" s="43">
        <v>576</v>
      </c>
      <c r="H25" s="37">
        <v>59084</v>
      </c>
      <c r="I25" s="43"/>
      <c r="J25" s="37"/>
      <c r="K25" s="37"/>
      <c r="L25" s="37"/>
      <c r="M25" s="43">
        <v>25842.18</v>
      </c>
      <c r="N25" s="37"/>
      <c r="O25" s="37">
        <v>56</v>
      </c>
      <c r="P25" s="37">
        <v>8460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190411.52000000002</v>
      </c>
      <c r="Z25" s="9">
        <f t="shared" si="2"/>
        <v>0</v>
      </c>
      <c r="AA25" s="44">
        <f t="shared" si="3"/>
        <v>520</v>
      </c>
      <c r="AB25" s="37">
        <v>520</v>
      </c>
      <c r="AC25" s="39">
        <v>43374</v>
      </c>
      <c r="AD25" s="9">
        <f t="shared" si="4"/>
        <v>50624</v>
      </c>
      <c r="AE25" s="44">
        <f>M25+'01.07.2018'!AE25</f>
        <v>126963.35999999999</v>
      </c>
      <c r="AF25" s="9">
        <f>N25+'01.07.2018'!AF25</f>
        <v>0</v>
      </c>
      <c r="AG25" s="44">
        <f>O25+'01.07.2018'!AG25</f>
        <v>40264</v>
      </c>
      <c r="AH25" s="9">
        <f>P25+'01.07.2018'!AH25</f>
        <v>73408</v>
      </c>
      <c r="AI25" s="1">
        <f t="shared" si="5"/>
        <v>23890</v>
      </c>
      <c r="AJ25" s="10">
        <f t="shared" si="8"/>
        <v>7.3626581916455915</v>
      </c>
      <c r="AK25" s="10">
        <f t="shared" si="7"/>
        <v>7.9921105064880713</v>
      </c>
    </row>
    <row r="26" spans="1:37" ht="31.5" customHeight="1" x14ac:dyDescent="0.25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>
        <v>16053</v>
      </c>
      <c r="F26" s="37"/>
      <c r="G26" s="37">
        <v>2822</v>
      </c>
      <c r="H26" s="37">
        <v>3</v>
      </c>
      <c r="I26" s="37"/>
      <c r="J26" s="37"/>
      <c r="K26" s="37"/>
      <c r="L26" s="37"/>
      <c r="M26" s="37">
        <v>1061</v>
      </c>
      <c r="N26" s="37"/>
      <c r="O26" s="37">
        <v>488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14992</v>
      </c>
      <c r="Z26" s="9">
        <f t="shared" si="2"/>
        <v>0</v>
      </c>
      <c r="AA26" s="9">
        <f t="shared" si="3"/>
        <v>2334</v>
      </c>
      <c r="AB26" s="37">
        <v>63</v>
      </c>
      <c r="AC26" s="39">
        <v>43435</v>
      </c>
      <c r="AD26" s="9">
        <f t="shared" si="4"/>
        <v>3</v>
      </c>
      <c r="AE26" s="9">
        <f>M26+'01.07.2018'!AE26</f>
        <v>6339</v>
      </c>
      <c r="AF26" s="9">
        <f>N26+'01.07.2018'!AF26</f>
        <v>0</v>
      </c>
      <c r="AG26" s="9">
        <f>O26+'01.07.2018'!AG26</f>
        <v>4495</v>
      </c>
      <c r="AH26" s="9">
        <f>P26+'01.07.2018'!AH26</f>
        <v>118</v>
      </c>
      <c r="AI26" s="1">
        <f t="shared" si="5"/>
        <v>1548</v>
      </c>
      <c r="AJ26" s="10">
        <f t="shared" si="8"/>
        <v>6.6152916096598675</v>
      </c>
      <c r="AK26" s="10">
        <f t="shared" si="7"/>
        <v>11.192506459948321</v>
      </c>
    </row>
    <row r="27" spans="1:37" ht="32.25" customHeight="1" x14ac:dyDescent="0.25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>
        <v>17641</v>
      </c>
      <c r="F27" s="37"/>
      <c r="G27" s="37"/>
      <c r="H27" s="37"/>
      <c r="I27" s="37"/>
      <c r="J27" s="37"/>
      <c r="K27" s="37"/>
      <c r="L27" s="37"/>
      <c r="M27" s="37">
        <v>2517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15124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15163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2166</v>
      </c>
      <c r="AJ27" s="10">
        <f t="shared" si="8"/>
        <v>4.598358163575555</v>
      </c>
      <c r="AK27" s="10">
        <f t="shared" si="7"/>
        <v>6.9824561403508776</v>
      </c>
    </row>
    <row r="28" spans="1:37" ht="31.5" customHeight="1" x14ac:dyDescent="0.25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>
        <v>54135</v>
      </c>
      <c r="F29" s="37"/>
      <c r="G29" s="37"/>
      <c r="H29" s="37"/>
      <c r="I29" s="37"/>
      <c r="J29" s="37"/>
      <c r="K29" s="37"/>
      <c r="L29" s="37"/>
      <c r="M29" s="37">
        <v>455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53680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720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103</v>
      </c>
      <c r="AJ29" s="10">
        <f t="shared" si="8"/>
        <v>15.247834114472376</v>
      </c>
      <c r="AK29" s="10">
        <f t="shared" si="7"/>
        <v>521.1650485436893</v>
      </c>
    </row>
    <row r="30" spans="1:37" ht="32.25" customHeight="1" x14ac:dyDescent="0.25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19.851937631829273</v>
      </c>
      <c r="AK30" s="10">
        <f t="shared" si="7"/>
        <v>1739.1304347826087</v>
      </c>
    </row>
    <row r="31" spans="1:37" ht="31.5" customHeight="1" x14ac:dyDescent="0.25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>
        <v>82312</v>
      </c>
      <c r="F31" s="37"/>
      <c r="G31" s="37">
        <v>3028</v>
      </c>
      <c r="H31" s="37">
        <v>51324</v>
      </c>
      <c r="I31" s="37"/>
      <c r="J31" s="37"/>
      <c r="K31" s="37"/>
      <c r="L31" s="37"/>
      <c r="M31" s="37">
        <v>15374</v>
      </c>
      <c r="N31" s="37"/>
      <c r="O31" s="37">
        <v>3028</v>
      </c>
      <c r="P31" s="37">
        <v>4855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66938</v>
      </c>
      <c r="Z31" s="9">
        <f t="shared" si="2"/>
        <v>0</v>
      </c>
      <c r="AA31" s="9">
        <f t="shared" si="3"/>
        <v>0</v>
      </c>
      <c r="AB31" s="37">
        <v>356</v>
      </c>
      <c r="AC31" s="39">
        <v>43465</v>
      </c>
      <c r="AD31" s="9">
        <f t="shared" si="4"/>
        <v>46469</v>
      </c>
      <c r="AE31" s="9">
        <f>M31+'01.07.2018'!AE31</f>
        <v>92484</v>
      </c>
      <c r="AF31" s="9">
        <f>N31+'01.07.2018'!AF31</f>
        <v>0</v>
      </c>
      <c r="AG31" s="9">
        <f>O31+'01.07.2018'!AG31</f>
        <v>28982</v>
      </c>
      <c r="AH31" s="9">
        <f>P31+'01.07.2018'!AH31</f>
        <v>41646</v>
      </c>
      <c r="AI31" s="1">
        <f t="shared" si="5"/>
        <v>17352</v>
      </c>
      <c r="AJ31" s="10">
        <f t="shared" si="8"/>
        <v>3.6913150771804215</v>
      </c>
      <c r="AK31" s="10">
        <f t="shared" si="7"/>
        <v>3.857653296449977</v>
      </c>
    </row>
    <row r="32" spans="1:37" ht="39.75" customHeight="1" x14ac:dyDescent="0.25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>
        <v>138128</v>
      </c>
      <c r="F37" s="37"/>
      <c r="G37" s="37"/>
      <c r="H37" s="37"/>
      <c r="I37" s="37"/>
      <c r="J37" s="40"/>
      <c r="K37" s="40"/>
      <c r="L37" s="40"/>
      <c r="M37" s="37">
        <v>2597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135531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25709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3673</v>
      </c>
      <c r="AJ37" s="10">
        <f>(Y37+Z37+AA37)/D37</f>
        <v>17.776500163952345</v>
      </c>
      <c r="AK37" s="10">
        <f>(Y37+Z37+AA37)/AI37</f>
        <v>36.89926490607133</v>
      </c>
    </row>
    <row r="38" spans="1:38" ht="35.25" customHeight="1" x14ac:dyDescent="0.25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>
        <v>275834</v>
      </c>
      <c r="F39" s="37"/>
      <c r="G39" s="37"/>
      <c r="H39" s="37"/>
      <c r="I39" s="37"/>
      <c r="J39" s="40"/>
      <c r="K39" s="40"/>
      <c r="L39" s="40"/>
      <c r="M39" s="37">
        <v>11214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264620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59340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8477</v>
      </c>
      <c r="AJ39" s="10">
        <f>(Y39+Z39+AA39)/D39</f>
        <v>20.107902735562309</v>
      </c>
      <c r="AK39" s="10">
        <f>(Y39+Z39+AA39)/AI39</f>
        <v>31.216232157602924</v>
      </c>
    </row>
    <row r="40" spans="1:38" ht="33.75" customHeight="1" x14ac:dyDescent="0.25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82" t="s">
        <v>112</v>
      </c>
      <c r="B41" s="82"/>
      <c r="C41" s="82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125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1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  <mergeCell ref="A1:F1"/>
    <mergeCell ref="A2:A3"/>
    <mergeCell ref="B2:B3"/>
    <mergeCell ref="C2:C3"/>
    <mergeCell ref="D2:D3"/>
    <mergeCell ref="E2:H2"/>
  </mergeCells>
  <pageMargins left="0.39370078740157483" right="0.23622047244094491" top="0.74803149606299213" bottom="0.74803149606299213" header="0.31496062992125984" footer="0.31496062992125984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K20" activePane="bottomRight" state="frozen"/>
      <selection activeCell="AH13" sqref="AH13"/>
      <selection pane="topRight" activeCell="AH13" sqref="AH13"/>
      <selection pane="bottomLeft" activeCell="AH13" sqref="AH13"/>
      <selection pane="bottomRight" activeCell="X25" sqref="X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126</v>
      </c>
      <c r="B1" s="63"/>
      <c r="C1" s="63"/>
      <c r="D1" s="63"/>
      <c r="E1" s="63"/>
      <c r="F1" s="63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61">
        <v>113918</v>
      </c>
      <c r="D6" s="1">
        <f t="shared" ref="D6:D40" si="0">C6/12</f>
        <v>9493.1666666666661</v>
      </c>
      <c r="E6" s="37">
        <v>217490</v>
      </c>
      <c r="F6" s="37"/>
      <c r="G6" s="37"/>
      <c r="H6" s="37"/>
      <c r="I6" s="37"/>
      <c r="J6" s="42"/>
      <c r="K6" s="37"/>
      <c r="L6" s="37"/>
      <c r="M6" s="37">
        <v>8670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208820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93384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11673</v>
      </c>
      <c r="AJ6" s="10">
        <f>(Y6+Z6+AA6)/D6</f>
        <v>21.996874945135975</v>
      </c>
      <c r="AK6" s="10">
        <f>(Y6+Z6+AA6)/AI6</f>
        <v>17.889145892229934</v>
      </c>
    </row>
    <row r="7" spans="1:38" ht="29.25" customHeight="1" x14ac:dyDescent="0.25">
      <c r="A7" s="25" t="s">
        <v>2</v>
      </c>
      <c r="B7" s="25" t="s">
        <v>35</v>
      </c>
      <c r="C7" s="61">
        <v>990944</v>
      </c>
      <c r="D7" s="1">
        <f t="shared" si="0"/>
        <v>82578.666666666672</v>
      </c>
      <c r="E7" s="37">
        <v>1975905.5</v>
      </c>
      <c r="F7" s="37"/>
      <c r="G7" s="37"/>
      <c r="H7" s="37"/>
      <c r="I7" s="37"/>
      <c r="J7" s="37"/>
      <c r="K7" s="37"/>
      <c r="L7" s="37"/>
      <c r="M7" s="37">
        <v>5862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1970043.5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52155.5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6519</v>
      </c>
      <c r="AJ7" s="10">
        <f t="shared" ref="AJ7:AJ14" si="6">(Y7+Z7+AA7)/D7</f>
        <v>23.856567071398583</v>
      </c>
      <c r="AK7" s="10">
        <f t="shared" ref="AK7:AK38" si="7">(Y7+Z7+AA7)/AI7</f>
        <v>302.20026077619269</v>
      </c>
    </row>
    <row r="8" spans="1:38" ht="29.25" customHeight="1" x14ac:dyDescent="0.25">
      <c r="A8" s="25" t="s">
        <v>2</v>
      </c>
      <c r="B8" s="25" t="s">
        <v>40</v>
      </c>
      <c r="C8" s="61"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61"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61">
        <v>288010</v>
      </c>
      <c r="D10" s="1">
        <f t="shared" si="0"/>
        <v>24000.833333333332</v>
      </c>
      <c r="E10" s="37">
        <v>334573</v>
      </c>
      <c r="F10" s="37"/>
      <c r="G10" s="37"/>
      <c r="H10" s="37"/>
      <c r="I10" s="37"/>
      <c r="J10" s="37"/>
      <c r="K10" s="37"/>
      <c r="L10" s="37"/>
      <c r="M10" s="37">
        <v>20917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313656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191150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23894</v>
      </c>
      <c r="AJ10" s="10">
        <f t="shared" si="6"/>
        <v>13.068546231033645</v>
      </c>
      <c r="AK10" s="10">
        <f t="shared" si="7"/>
        <v>13.126977483887169</v>
      </c>
    </row>
    <row r="11" spans="1:38" ht="24.75" customHeight="1" x14ac:dyDescent="0.25">
      <c r="A11" s="25" t="s">
        <v>3</v>
      </c>
      <c r="B11" s="25" t="s">
        <v>58</v>
      </c>
      <c r="C11" s="61"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61"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10.312786551197147</v>
      </c>
      <c r="AK12" s="10">
        <f t="shared" si="7"/>
        <v>153.36363636363637</v>
      </c>
    </row>
    <row r="13" spans="1:38" ht="31.5" customHeight="1" x14ac:dyDescent="0.25">
      <c r="A13" s="25" t="s">
        <v>19</v>
      </c>
      <c r="B13" s="25" t="s">
        <v>37</v>
      </c>
      <c r="C13" s="61">
        <v>412907</v>
      </c>
      <c r="D13" s="1">
        <f t="shared" si="0"/>
        <v>34408.916666666664</v>
      </c>
      <c r="E13" s="37">
        <v>232260</v>
      </c>
      <c r="F13" s="37"/>
      <c r="G13" s="37"/>
      <c r="H13" s="37"/>
      <c r="I13" s="37"/>
      <c r="J13" s="37"/>
      <c r="K13" s="37"/>
      <c r="L13" s="37"/>
      <c r="M13" s="37">
        <v>37358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194902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313022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39128</v>
      </c>
      <c r="AJ13" s="10">
        <f t="shared" si="6"/>
        <v>5.6642875998711579</v>
      </c>
      <c r="AK13" s="10">
        <f t="shared" si="7"/>
        <v>4.981138826415866</v>
      </c>
    </row>
    <row r="14" spans="1:38" ht="27.75" customHeight="1" x14ac:dyDescent="0.25">
      <c r="A14" s="25" t="s">
        <v>5</v>
      </c>
      <c r="B14" s="25" t="s">
        <v>24</v>
      </c>
      <c r="C14" s="61">
        <v>213593</v>
      </c>
      <c r="D14" s="1">
        <f t="shared" si="0"/>
        <v>17799.416666666668</v>
      </c>
      <c r="E14" s="37">
        <v>412117</v>
      </c>
      <c r="F14" s="37"/>
      <c r="G14" s="37"/>
      <c r="H14" s="37"/>
      <c r="I14" s="37"/>
      <c r="J14" s="37"/>
      <c r="K14" s="37"/>
      <c r="L14" s="37"/>
      <c r="M14" s="37">
        <v>11906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400211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118480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14810</v>
      </c>
      <c r="AJ14" s="10">
        <f t="shared" si="6"/>
        <v>22.48450089656496</v>
      </c>
      <c r="AK14" s="10">
        <f t="shared" si="7"/>
        <v>27.023024983119512</v>
      </c>
    </row>
    <row r="15" spans="1:38" ht="32.25" customHeight="1" x14ac:dyDescent="0.25">
      <c r="A15" s="25" t="s">
        <v>5</v>
      </c>
      <c r="B15" s="25" t="s">
        <v>59</v>
      </c>
      <c r="C15" s="61"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61">
        <v>11223</v>
      </c>
      <c r="D17" s="1">
        <f t="shared" si="0"/>
        <v>935.25</v>
      </c>
      <c r="E17" s="37">
        <v>20018</v>
      </c>
      <c r="F17" s="37"/>
      <c r="G17" s="37">
        <v>192</v>
      </c>
      <c r="H17" s="37">
        <v>0</v>
      </c>
      <c r="I17" s="37"/>
      <c r="J17" s="37"/>
      <c r="K17" s="37"/>
      <c r="L17" s="37"/>
      <c r="M17" s="37">
        <v>2468</v>
      </c>
      <c r="N17" s="37"/>
      <c r="O17" s="37">
        <v>0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17550</v>
      </c>
      <c r="Z17" s="9">
        <f t="shared" si="2"/>
        <v>0</v>
      </c>
      <c r="AA17" s="9">
        <f t="shared" si="3"/>
        <v>192</v>
      </c>
      <c r="AB17" s="37"/>
      <c r="AC17" s="39"/>
      <c r="AD17" s="9">
        <f t="shared" si="4"/>
        <v>0</v>
      </c>
      <c r="AE17" s="9">
        <f>M17+'01.08.2018'!AE17</f>
        <v>16194</v>
      </c>
      <c r="AF17" s="9">
        <f>N17+'01.08.2018'!AF17</f>
        <v>0</v>
      </c>
      <c r="AG17" s="9">
        <f>O17+'01.08.2018'!AG17</f>
        <v>1664</v>
      </c>
      <c r="AH17" s="9">
        <f>P17+'01.08.2018'!AH17</f>
        <v>1044</v>
      </c>
      <c r="AI17" s="1">
        <f t="shared" si="5"/>
        <v>2232</v>
      </c>
      <c r="AJ17" s="10">
        <f>(Y17+Z17+AA17)/D17</f>
        <v>18.970328789093823</v>
      </c>
      <c r="AK17" s="10">
        <f>(Y17+Z17+AA17)/AI17</f>
        <v>7.948924731182796</v>
      </c>
    </row>
    <row r="18" spans="1:37" ht="31.5" customHeight="1" x14ac:dyDescent="0.25">
      <c r="A18" s="25" t="s">
        <v>20</v>
      </c>
      <c r="B18" s="25" t="s">
        <v>38</v>
      </c>
      <c r="C18" s="61">
        <v>230063</v>
      </c>
      <c r="D18" s="1">
        <f t="shared" si="0"/>
        <v>19171.916666666668</v>
      </c>
      <c r="E18" s="37">
        <v>102941</v>
      </c>
      <c r="F18" s="37"/>
      <c r="G18" s="37">
        <v>54000</v>
      </c>
      <c r="H18" s="37">
        <v>58833</v>
      </c>
      <c r="I18" s="37"/>
      <c r="J18" s="37"/>
      <c r="K18" s="37">
        <v>132000</v>
      </c>
      <c r="L18" s="37"/>
      <c r="M18" s="37">
        <v>14391</v>
      </c>
      <c r="N18" s="37"/>
      <c r="O18" s="37">
        <v>0</v>
      </c>
      <c r="P18" s="37">
        <v>3669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88550</v>
      </c>
      <c r="Z18" s="9">
        <f t="shared" si="2"/>
        <v>0</v>
      </c>
      <c r="AA18" s="9">
        <f t="shared" si="3"/>
        <v>186000</v>
      </c>
      <c r="AB18" s="37"/>
      <c r="AC18" s="39"/>
      <c r="AD18" s="9">
        <f t="shared" si="4"/>
        <v>55164</v>
      </c>
      <c r="AE18" s="9">
        <f>M18+'01.08.2018'!AE18</f>
        <v>119184</v>
      </c>
      <c r="AF18" s="9">
        <f>N18+'01.08.2018'!AF18</f>
        <v>0</v>
      </c>
      <c r="AG18" s="9">
        <f>O18+'01.08.2018'!AG18</f>
        <v>0</v>
      </c>
      <c r="AH18" s="9">
        <f>P18+'01.08.2018'!AH18</f>
        <v>41301</v>
      </c>
      <c r="AI18" s="1">
        <f t="shared" si="5"/>
        <v>14898</v>
      </c>
      <c r="AJ18" s="10">
        <f t="shared" ref="AJ18:AJ34" si="8">(Y18+Z18+AA18)/D18</f>
        <v>14.320425274816028</v>
      </c>
      <c r="AK18" s="10">
        <f t="shared" si="7"/>
        <v>18.428648140690026</v>
      </c>
    </row>
    <row r="19" spans="1:37" ht="26.25" customHeight="1" x14ac:dyDescent="0.25">
      <c r="A19" s="25" t="s">
        <v>8</v>
      </c>
      <c r="B19" s="25" t="s">
        <v>38</v>
      </c>
      <c r="C19" s="61">
        <v>23775</v>
      </c>
      <c r="D19" s="1">
        <f t="shared" si="0"/>
        <v>1981.25</v>
      </c>
      <c r="E19" s="37">
        <v>110685</v>
      </c>
      <c r="F19" s="37"/>
      <c r="G19" s="37"/>
      <c r="H19" s="37">
        <v>5479</v>
      </c>
      <c r="I19" s="37"/>
      <c r="J19" s="37"/>
      <c r="K19" s="37"/>
      <c r="L19" s="37"/>
      <c r="M19" s="37">
        <v>1885</v>
      </c>
      <c r="N19" s="37"/>
      <c r="O19" s="37"/>
      <c r="P19" s="37">
        <v>1292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108800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4187</v>
      </c>
      <c r="AE19" s="9">
        <f>M19+'01.08.2018'!AE19</f>
        <v>9245</v>
      </c>
      <c r="AF19" s="9">
        <f>N19+'01.08.2018'!AF19</f>
        <v>0</v>
      </c>
      <c r="AG19" s="9">
        <f>O19+'01.08.2018'!AG19</f>
        <v>7892</v>
      </c>
      <c r="AH19" s="9">
        <f>P19+'01.08.2018'!AH19</f>
        <v>13956</v>
      </c>
      <c r="AI19" s="1">
        <f t="shared" si="5"/>
        <v>2142</v>
      </c>
      <c r="AJ19" s="10">
        <f t="shared" si="8"/>
        <v>54.914826498422713</v>
      </c>
      <c r="AK19" s="10">
        <f t="shared" si="7"/>
        <v>50.793650793650791</v>
      </c>
    </row>
    <row r="20" spans="1:37" ht="27.75" customHeight="1" x14ac:dyDescent="0.25">
      <c r="A20" s="25" t="s">
        <v>8</v>
      </c>
      <c r="B20" s="25" t="s">
        <v>37</v>
      </c>
      <c r="C20" s="61">
        <v>55475</v>
      </c>
      <c r="D20" s="1">
        <f t="shared" si="0"/>
        <v>4622.916666666667</v>
      </c>
      <c r="E20" s="37">
        <v>55033</v>
      </c>
      <c r="F20" s="37"/>
      <c r="G20" s="37"/>
      <c r="H20" s="37">
        <v>2731</v>
      </c>
      <c r="I20" s="37"/>
      <c r="J20" s="37"/>
      <c r="K20" s="37"/>
      <c r="L20" s="37"/>
      <c r="M20" s="37">
        <v>10882</v>
      </c>
      <c r="N20" s="37"/>
      <c r="O20" s="37"/>
      <c r="P20" s="37">
        <v>1395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44151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1336</v>
      </c>
      <c r="AE20" s="9">
        <f>M20+'01.08.2018'!AE20</f>
        <v>54359</v>
      </c>
      <c r="AF20" s="9">
        <f>N20+'01.08.2018'!AF20</f>
        <v>0</v>
      </c>
      <c r="AG20" s="9">
        <f>O20+'01.08.2018'!AG20</f>
        <v>23942</v>
      </c>
      <c r="AH20" s="9">
        <f>P20+'01.08.2018'!AH20</f>
        <v>13244</v>
      </c>
      <c r="AI20" s="1">
        <f t="shared" si="5"/>
        <v>9788</v>
      </c>
      <c r="AJ20" s="10">
        <f t="shared" si="8"/>
        <v>9.5504641730509228</v>
      </c>
      <c r="AK20" s="10">
        <f t="shared" si="7"/>
        <v>4.5107274213322439</v>
      </c>
    </row>
    <row r="21" spans="1:37" ht="32.25" customHeight="1" x14ac:dyDescent="0.25">
      <c r="A21" s="25" t="s">
        <v>8</v>
      </c>
      <c r="B21" s="25" t="s">
        <v>22</v>
      </c>
      <c r="C21" s="61">
        <v>168</v>
      </c>
      <c r="D21" s="1">
        <f t="shared" si="0"/>
        <v>14</v>
      </c>
      <c r="E21" s="37">
        <v>178</v>
      </c>
      <c r="F21" s="37"/>
      <c r="G21" s="37"/>
      <c r="H21" s="37"/>
      <c r="I21" s="37"/>
      <c r="J21" s="37"/>
      <c r="K21" s="37"/>
      <c r="L21" s="37"/>
      <c r="M21" s="37">
        <v>18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323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40</v>
      </c>
      <c r="AJ21" s="10">
        <f t="shared" si="8"/>
        <v>11.428571428571429</v>
      </c>
      <c r="AK21" s="10">
        <f t="shared" si="7"/>
        <v>4</v>
      </c>
    </row>
    <row r="22" spans="1:37" ht="27.75" customHeight="1" x14ac:dyDescent="0.25">
      <c r="A22" s="25" t="s">
        <v>9</v>
      </c>
      <c r="B22" s="25" t="s">
        <v>24</v>
      </c>
      <c r="C22" s="61">
        <v>32897</v>
      </c>
      <c r="D22" s="1">
        <f t="shared" si="0"/>
        <v>2741.4166666666665</v>
      </c>
      <c r="E22" s="37">
        <v>14375</v>
      </c>
      <c r="F22" s="37"/>
      <c r="G22" s="37">
        <v>2878</v>
      </c>
      <c r="H22" s="37">
        <v>6588</v>
      </c>
      <c r="I22" s="37"/>
      <c r="J22" s="37"/>
      <c r="K22" s="37"/>
      <c r="L22" s="37"/>
      <c r="M22" s="37">
        <v>164</v>
      </c>
      <c r="N22" s="37"/>
      <c r="O22" s="37">
        <v>1434</v>
      </c>
      <c r="P22" s="37">
        <v>278</v>
      </c>
      <c r="Q22" s="37"/>
      <c r="R22" s="37"/>
      <c r="S22" s="37"/>
      <c r="T22" s="37"/>
      <c r="U22" s="37"/>
      <c r="V22" s="37"/>
      <c r="W22" s="37">
        <v>5000</v>
      </c>
      <c r="X22" s="37"/>
      <c r="Y22" s="9">
        <f t="shared" si="1"/>
        <v>14211</v>
      </c>
      <c r="Z22" s="9">
        <f t="shared" si="2"/>
        <v>0</v>
      </c>
      <c r="AA22" s="9">
        <f t="shared" si="3"/>
        <v>6444</v>
      </c>
      <c r="AB22" s="37"/>
      <c r="AC22" s="39"/>
      <c r="AD22" s="9">
        <f t="shared" si="4"/>
        <v>1310</v>
      </c>
      <c r="AE22" s="9">
        <f>M22+'01.08.2018'!AE22</f>
        <v>1964</v>
      </c>
      <c r="AF22" s="9">
        <f>N22+'01.08.2018'!AF22</f>
        <v>0</v>
      </c>
      <c r="AG22" s="9">
        <f>O22+'01.08.2018'!AG22</f>
        <v>10714.5</v>
      </c>
      <c r="AH22" s="9">
        <f>P22+'01.08.2018'!AH22</f>
        <v>2473</v>
      </c>
      <c r="AI22" s="1">
        <f t="shared" si="5"/>
        <v>1585</v>
      </c>
      <c r="AJ22" s="10">
        <f t="shared" si="8"/>
        <v>7.5344256315165516</v>
      </c>
      <c r="AK22" s="10">
        <f t="shared" si="7"/>
        <v>13.031545741324921</v>
      </c>
    </row>
    <row r="23" spans="1:37" ht="29.25" customHeight="1" x14ac:dyDescent="0.25">
      <c r="A23" s="25" t="s">
        <v>23</v>
      </c>
      <c r="B23" s="25" t="s">
        <v>25</v>
      </c>
      <c r="C23" s="61"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9.6350364963503647</v>
      </c>
      <c r="AK23" s="10">
        <f t="shared" si="7"/>
        <v>4.583333333333333</v>
      </c>
    </row>
    <row r="24" spans="1:37" ht="36.75" customHeight="1" x14ac:dyDescent="0.25">
      <c r="A24" s="25" t="s">
        <v>60</v>
      </c>
      <c r="B24" s="25" t="s">
        <v>61</v>
      </c>
      <c r="C24" s="61"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14.277372262773723</v>
      </c>
      <c r="AK24" s="10">
        <f t="shared" si="7"/>
        <v>10.1875</v>
      </c>
    </row>
    <row r="25" spans="1:37" ht="34.5" customHeight="1" x14ac:dyDescent="0.25">
      <c r="A25" s="25" t="s">
        <v>60</v>
      </c>
      <c r="B25" s="25" t="s">
        <v>44</v>
      </c>
      <c r="C25" s="61">
        <v>277650</v>
      </c>
      <c r="D25" s="1">
        <f t="shared" si="0"/>
        <v>23137.5</v>
      </c>
      <c r="E25" s="43">
        <v>190411.51999999999</v>
      </c>
      <c r="F25" s="37"/>
      <c r="G25" s="43">
        <v>520</v>
      </c>
      <c r="H25" s="37">
        <v>50624</v>
      </c>
      <c r="I25" s="43"/>
      <c r="J25" s="37"/>
      <c r="K25" s="37"/>
      <c r="L25" s="37"/>
      <c r="M25" s="43">
        <v>28595.279999999999</v>
      </c>
      <c r="N25" s="37"/>
      <c r="O25" s="37">
        <v>360</v>
      </c>
      <c r="P25" s="37">
        <v>8264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161816.24</v>
      </c>
      <c r="Z25" s="9">
        <f t="shared" si="2"/>
        <v>0</v>
      </c>
      <c r="AA25" s="44">
        <f t="shared" si="3"/>
        <v>160</v>
      </c>
      <c r="AB25" s="37"/>
      <c r="AC25" s="39"/>
      <c r="AD25" s="9">
        <f t="shared" si="4"/>
        <v>42360</v>
      </c>
      <c r="AE25" s="44">
        <f>M25+'01.08.2018'!AE25</f>
        <v>155558.63999999998</v>
      </c>
      <c r="AF25" s="9">
        <f>N25+'01.08.2018'!AF25</f>
        <v>0</v>
      </c>
      <c r="AG25" s="44">
        <f>O25+'01.08.2018'!AG25</f>
        <v>40624</v>
      </c>
      <c r="AH25" s="9">
        <f>P25+'01.08.2018'!AH25</f>
        <v>81672</v>
      </c>
      <c r="AI25" s="1">
        <f t="shared" si="5"/>
        <v>24523</v>
      </c>
      <c r="AJ25" s="10">
        <f t="shared" si="8"/>
        <v>7.0005938411669364</v>
      </c>
      <c r="AK25" s="10">
        <f t="shared" si="7"/>
        <v>6.6050744199323077</v>
      </c>
    </row>
    <row r="26" spans="1:37" ht="31.5" customHeight="1" x14ac:dyDescent="0.25">
      <c r="A26" s="25" t="s">
        <v>11</v>
      </c>
      <c r="B26" s="25" t="s">
        <v>39</v>
      </c>
      <c r="C26" s="61">
        <v>25699</v>
      </c>
      <c r="D26" s="1">
        <f t="shared" si="0"/>
        <v>2141.5833333333335</v>
      </c>
      <c r="E26" s="37">
        <v>14992</v>
      </c>
      <c r="F26" s="37"/>
      <c r="G26" s="37">
        <v>2334</v>
      </c>
      <c r="H26" s="37">
        <v>3</v>
      </c>
      <c r="I26" s="37"/>
      <c r="J26" s="37"/>
      <c r="K26" s="37"/>
      <c r="L26" s="37"/>
      <c r="M26" s="37">
        <v>998</v>
      </c>
      <c r="N26" s="37"/>
      <c r="O26" s="37">
        <v>466</v>
      </c>
      <c r="P26" s="37">
        <v>3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13994</v>
      </c>
      <c r="Z26" s="9">
        <f t="shared" si="2"/>
        <v>0</v>
      </c>
      <c r="AA26" s="9">
        <f t="shared" si="3"/>
        <v>1868</v>
      </c>
      <c r="AB26" s="37"/>
      <c r="AC26" s="39"/>
      <c r="AD26" s="9">
        <f t="shared" si="4"/>
        <v>0</v>
      </c>
      <c r="AE26" s="9">
        <f>M26+'01.08.2018'!AE26</f>
        <v>7337</v>
      </c>
      <c r="AF26" s="9">
        <f>N26+'01.08.2018'!AF26</f>
        <v>0</v>
      </c>
      <c r="AG26" s="9">
        <f>O26+'01.08.2018'!AG26</f>
        <v>4961</v>
      </c>
      <c r="AH26" s="9">
        <f>P26+'01.08.2018'!AH26</f>
        <v>121</v>
      </c>
      <c r="AI26" s="1">
        <f t="shared" si="5"/>
        <v>1537</v>
      </c>
      <c r="AJ26" s="10">
        <f t="shared" si="8"/>
        <v>7.4066695202147939</v>
      </c>
      <c r="AK26" s="10">
        <f t="shared" si="7"/>
        <v>10.32010409889395</v>
      </c>
    </row>
    <row r="27" spans="1:37" ht="32.25" customHeight="1" x14ac:dyDescent="0.25">
      <c r="A27" s="25" t="s">
        <v>12</v>
      </c>
      <c r="B27" s="25" t="s">
        <v>28</v>
      </c>
      <c r="C27" s="61">
        <v>70102</v>
      </c>
      <c r="D27" s="1">
        <f t="shared" si="0"/>
        <v>5841.833333333333</v>
      </c>
      <c r="E27" s="37">
        <v>15124</v>
      </c>
      <c r="F27" s="37"/>
      <c r="G27" s="37"/>
      <c r="H27" s="37"/>
      <c r="I27" s="37"/>
      <c r="J27" s="37"/>
      <c r="K27" s="37"/>
      <c r="L27" s="37"/>
      <c r="M27" s="37">
        <v>2175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12949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17338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2167</v>
      </c>
      <c r="AJ27" s="10">
        <f t="shared" si="8"/>
        <v>2.2165986705086875</v>
      </c>
      <c r="AK27" s="10">
        <f t="shared" si="7"/>
        <v>5.9755422242731884</v>
      </c>
    </row>
    <row r="28" spans="1:37" ht="31.5" customHeight="1" x14ac:dyDescent="0.25">
      <c r="A28" s="25" t="s">
        <v>29</v>
      </c>
      <c r="B28" s="25" t="s">
        <v>30</v>
      </c>
      <c r="C28" s="61"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61">
        <v>61177</v>
      </c>
      <c r="D29" s="1">
        <f t="shared" si="0"/>
        <v>5098.083333333333</v>
      </c>
      <c r="E29" s="37">
        <v>53680</v>
      </c>
      <c r="F29" s="37"/>
      <c r="G29" s="37"/>
      <c r="H29" s="37"/>
      <c r="I29" s="37"/>
      <c r="J29" s="37"/>
      <c r="K29" s="37"/>
      <c r="L29" s="37"/>
      <c r="M29" s="37">
        <v>190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53490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910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114</v>
      </c>
      <c r="AJ29" s="10">
        <f t="shared" si="8"/>
        <v>10.492178433071253</v>
      </c>
      <c r="AK29" s="10">
        <f t="shared" si="7"/>
        <v>469.21052631578948</v>
      </c>
    </row>
    <row r="30" spans="1:37" ht="32.25" customHeight="1" x14ac:dyDescent="0.25">
      <c r="A30" s="25" t="s">
        <v>10</v>
      </c>
      <c r="B30" s="25" t="s">
        <v>38</v>
      </c>
      <c r="C30" s="61"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24.211853720050442</v>
      </c>
      <c r="AK30" s="10">
        <f t="shared" si="7"/>
        <v>2000</v>
      </c>
    </row>
    <row r="31" spans="1:37" ht="31.5" customHeight="1" x14ac:dyDescent="0.25">
      <c r="A31" s="25" t="s">
        <v>14</v>
      </c>
      <c r="B31" s="25" t="s">
        <v>38</v>
      </c>
      <c r="C31" s="61">
        <v>178427</v>
      </c>
      <c r="D31" s="1">
        <f t="shared" si="0"/>
        <v>14868.916666666666</v>
      </c>
      <c r="E31" s="37">
        <v>66938</v>
      </c>
      <c r="F31" s="37"/>
      <c r="G31" s="37">
        <v>0</v>
      </c>
      <c r="H31" s="37">
        <v>46469</v>
      </c>
      <c r="I31" s="37"/>
      <c r="J31" s="37"/>
      <c r="K31" s="37">
        <v>32000</v>
      </c>
      <c r="L31" s="37"/>
      <c r="M31" s="37">
        <v>15023</v>
      </c>
      <c r="N31" s="37"/>
      <c r="O31" s="37">
        <v>0</v>
      </c>
      <c r="P31" s="37">
        <v>3704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51915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42765</v>
      </c>
      <c r="AE31" s="9">
        <f>M31+'01.08.2018'!AE31</f>
        <v>107507</v>
      </c>
      <c r="AF31" s="9">
        <f>N31+'01.08.2018'!AF31</f>
        <v>0</v>
      </c>
      <c r="AG31" s="9">
        <f>O31+'01.08.2018'!AG31</f>
        <v>28982</v>
      </c>
      <c r="AH31" s="9">
        <f>P31+'01.08.2018'!AH31</f>
        <v>45350</v>
      </c>
      <c r="AI31" s="1">
        <f t="shared" si="5"/>
        <v>17061</v>
      </c>
      <c r="AJ31" s="10">
        <f t="shared" si="8"/>
        <v>5.6436525862117284</v>
      </c>
      <c r="AK31" s="10">
        <f t="shared" si="7"/>
        <v>4.9185276361291832</v>
      </c>
    </row>
    <row r="32" spans="1:37" ht="39.75" customHeight="1" x14ac:dyDescent="0.25">
      <c r="A32" s="25" t="s">
        <v>62</v>
      </c>
      <c r="B32" s="25" t="s">
        <v>68</v>
      </c>
      <c r="C32" s="61"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61"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61"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61">
        <v>137</v>
      </c>
      <c r="D35" s="1">
        <f>C35/12</f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61">
        <v>98548</v>
      </c>
      <c r="D37" s="1">
        <f t="shared" si="0"/>
        <v>8212.3333333333339</v>
      </c>
      <c r="E37" s="37">
        <v>135531</v>
      </c>
      <c r="F37" s="37"/>
      <c r="G37" s="37"/>
      <c r="H37" s="37"/>
      <c r="I37" s="37"/>
      <c r="J37" s="40"/>
      <c r="K37" s="40"/>
      <c r="L37" s="40"/>
      <c r="M37" s="37">
        <v>3471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132060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29180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3648</v>
      </c>
      <c r="AJ37" s="10">
        <f>(Y37+Z37+AA37)/D37</f>
        <v>16.080691642651296</v>
      </c>
      <c r="AK37" s="10">
        <f>(Y37+Z37+AA37)/AI37</f>
        <v>36.200657894736842</v>
      </c>
    </row>
    <row r="38" spans="1:38" ht="35.25" customHeight="1" x14ac:dyDescent="0.25">
      <c r="A38" s="25" t="s">
        <v>33</v>
      </c>
      <c r="B38" s="25" t="s">
        <v>43</v>
      </c>
      <c r="C38" s="61"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61">
        <v>189226</v>
      </c>
      <c r="D39" s="1">
        <f t="shared" si="0"/>
        <v>15768.833333333334</v>
      </c>
      <c r="E39" s="37">
        <v>264620</v>
      </c>
      <c r="F39" s="37"/>
      <c r="G39" s="37"/>
      <c r="H39" s="37"/>
      <c r="I39" s="37"/>
      <c r="J39" s="40"/>
      <c r="K39" s="40"/>
      <c r="L39" s="40"/>
      <c r="M39" s="37">
        <v>11766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252854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71106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8888</v>
      </c>
      <c r="AJ39" s="10">
        <f>(Y39+Z39+AA39)/D39</f>
        <v>16.035048037796074</v>
      </c>
      <c r="AK39" s="10">
        <f>(Y39+Z39+AA39)/AI39</f>
        <v>28.448919891989199</v>
      </c>
    </row>
    <row r="40" spans="1:38" ht="33.75" customHeight="1" x14ac:dyDescent="0.25">
      <c r="A40" s="28" t="s">
        <v>16</v>
      </c>
      <c r="B40" s="28" t="s">
        <v>32</v>
      </c>
      <c r="C40" s="61"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82" t="s">
        <v>99</v>
      </c>
      <c r="B41" s="82"/>
      <c r="C41" s="82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6" t="s">
        <v>123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Yc+3IyMgZ839wGEucgyLBQ3yPXkLJK0/YIqfYFdCoMMLX+vUMY2rVjqhFcelTX6+E+qRDGJMjcUZRRHChySEUQ==" saltValue="OC5rSQbRh4FTe3BAWeKhxg==" spinCount="100000" sheet="1" objects="1" scenarios="1" formatCells="0" selectLockedCells="1"/>
  <mergeCells count="21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18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2" t="s">
        <v>45</v>
      </c>
      <c r="B1" s="63"/>
      <c r="C1" s="63"/>
      <c r="D1" s="63"/>
      <c r="E1" s="63"/>
      <c r="F1" s="63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9" t="s">
        <v>0</v>
      </c>
      <c r="B2" s="69" t="s">
        <v>21</v>
      </c>
      <c r="C2" s="69" t="s">
        <v>77</v>
      </c>
      <c r="D2" s="69" t="s">
        <v>13</v>
      </c>
      <c r="E2" s="64" t="s">
        <v>73</v>
      </c>
      <c r="F2" s="64"/>
      <c r="G2" s="64"/>
      <c r="H2" s="64"/>
      <c r="I2" s="70" t="s">
        <v>74</v>
      </c>
      <c r="J2" s="70"/>
      <c r="K2" s="70"/>
      <c r="L2" s="70"/>
      <c r="M2" s="65" t="s">
        <v>75</v>
      </c>
      <c r="N2" s="66"/>
      <c r="O2" s="66"/>
      <c r="P2" s="66"/>
      <c r="Q2" s="67" t="s">
        <v>69</v>
      </c>
      <c r="R2" s="68"/>
      <c r="S2" s="68"/>
      <c r="T2" s="71" t="s">
        <v>70</v>
      </c>
      <c r="U2" s="72"/>
      <c r="V2" s="72"/>
      <c r="W2" s="70" t="s">
        <v>46</v>
      </c>
      <c r="X2" s="70" t="s">
        <v>71</v>
      </c>
      <c r="Y2" s="64" t="s">
        <v>72</v>
      </c>
      <c r="Z2" s="64"/>
      <c r="AA2" s="64"/>
      <c r="AB2" s="64"/>
      <c r="AC2" s="64"/>
      <c r="AD2" s="64"/>
      <c r="AE2" s="76" t="s">
        <v>76</v>
      </c>
      <c r="AF2" s="77"/>
      <c r="AG2" s="77"/>
      <c r="AH2" s="77"/>
      <c r="AI2" s="69" t="s">
        <v>81</v>
      </c>
      <c r="AJ2" s="75" t="s">
        <v>42</v>
      </c>
      <c r="AK2" s="75"/>
      <c r="AL2" s="35">
        <v>43101</v>
      </c>
    </row>
    <row r="3" spans="1:38" s="18" customFormat="1" ht="174.75" customHeight="1" x14ac:dyDescent="0.25">
      <c r="A3" s="69"/>
      <c r="B3" s="69"/>
      <c r="C3" s="69"/>
      <c r="D3" s="69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70"/>
      <c r="X3" s="70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9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80" t="s">
        <v>1</v>
      </c>
      <c r="B5" s="8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'01.09.2018'!C6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93384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10376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'01.09.2018'!C7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52155.5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5795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'01.09.2018'!C8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'01.09.2018'!C9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'01.09.2018'!C10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191150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21239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'01.09.2018'!C12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90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10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'01.09.2018'!C13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313022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34780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'01.09.2018'!C14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118480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13164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'01.09.2018'!C15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8" t="s">
        <v>6</v>
      </c>
      <c r="B16" s="79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'01.09.2018'!C17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16194</v>
      </c>
      <c r="AF17" s="9">
        <f>N17+'01.09.2018'!AF17</f>
        <v>0</v>
      </c>
      <c r="AG17" s="9">
        <f>O17+'01.09.2018'!AG17</f>
        <v>1664</v>
      </c>
      <c r="AH17" s="9">
        <f>P17+'01.09.2018'!AH17</f>
        <v>1044</v>
      </c>
      <c r="AI17" s="1">
        <f t="shared" si="5"/>
        <v>1984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'01.09.2018'!C18</f>
        <v>230063</v>
      </c>
      <c r="D18" s="1">
        <f>C18/12</f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119184</v>
      </c>
      <c r="AF18" s="9">
        <f>N18+'01.09.2018'!AF18</f>
        <v>0</v>
      </c>
      <c r="AG18" s="9">
        <f>O18+'01.09.2018'!AG18</f>
        <v>0</v>
      </c>
      <c r="AH18" s="9">
        <f>P18+'01.09.2018'!AH18</f>
        <v>41301</v>
      </c>
      <c r="AI18" s="1">
        <f t="shared" si="5"/>
        <v>13243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'01.09.2018'!C19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9245</v>
      </c>
      <c r="AF19" s="9">
        <f>N19+'01.09.2018'!AF19</f>
        <v>0</v>
      </c>
      <c r="AG19" s="9">
        <f>O19+'01.09.2018'!AG19</f>
        <v>7892</v>
      </c>
      <c r="AH19" s="9">
        <f>P19+'01.09.2018'!AH19</f>
        <v>13956</v>
      </c>
      <c r="AI19" s="1">
        <f t="shared" si="5"/>
        <v>1904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'01.09.2018'!C20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54359</v>
      </c>
      <c r="AF20" s="9">
        <f>N20+'01.09.2018'!AF20</f>
        <v>0</v>
      </c>
      <c r="AG20" s="9">
        <f>O20+'01.09.2018'!AG20</f>
        <v>23942</v>
      </c>
      <c r="AH20" s="9">
        <f>P20+'01.09.2018'!AH20</f>
        <v>13244</v>
      </c>
      <c r="AI20" s="1">
        <f t="shared" si="5"/>
        <v>8700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'01.09.2018'!C21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323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36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'01.09.2018'!C22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1964</v>
      </c>
      <c r="AF22" s="9">
        <f>N22+'01.09.2018'!AF22</f>
        <v>0</v>
      </c>
      <c r="AG22" s="9">
        <f>O22+'01.09.2018'!AG22</f>
        <v>10714.5</v>
      </c>
      <c r="AH22" s="9">
        <f>P22+'01.09.2018'!AH22</f>
        <v>2473</v>
      </c>
      <c r="AI22" s="1">
        <f t="shared" si="5"/>
        <v>1409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'01.09.2018'!C23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'01.09.2018'!C24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'01.09.2018'!C25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155558.63999999998</v>
      </c>
      <c r="AF25" s="9">
        <f>N25+'01.09.2018'!AF25</f>
        <v>0</v>
      </c>
      <c r="AG25" s="44">
        <f>O25+'01.09.2018'!AG25</f>
        <v>40624</v>
      </c>
      <c r="AH25" s="9">
        <f>P25+'01.09.2018'!AH25</f>
        <v>81672</v>
      </c>
      <c r="AI25" s="1">
        <f t="shared" si="5"/>
        <v>21798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'01.09.2018'!C26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7337</v>
      </c>
      <c r="AF26" s="9">
        <f>N26+'01.09.2018'!AF26</f>
        <v>0</v>
      </c>
      <c r="AG26" s="9">
        <f>O26+'01.09.2018'!AG26</f>
        <v>4961</v>
      </c>
      <c r="AH26" s="9">
        <f>P26+'01.09.2018'!AH26</f>
        <v>121</v>
      </c>
      <c r="AI26" s="1">
        <f t="shared" si="5"/>
        <v>1366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'01.09.2018'!C27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17338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1926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'01.09.2018'!C28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'01.09.2018'!C29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910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101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'01.09.2018'!C30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159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18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'01.09.2018'!C31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107507</v>
      </c>
      <c r="AF31" s="9">
        <f>N31+'01.09.2018'!AF31</f>
        <v>0</v>
      </c>
      <c r="AG31" s="9">
        <f>O31+'01.09.2018'!AG31</f>
        <v>28982</v>
      </c>
      <c r="AH31" s="9">
        <f>P31+'01.09.2018'!AH31</f>
        <v>45350</v>
      </c>
      <c r="AI31" s="1">
        <f t="shared" si="5"/>
        <v>15165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'01.09.2018'!C32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'01.09.2018'!C33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'01.09.2018'!C34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'01.09.2018'!C35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8" t="s">
        <v>17</v>
      </c>
      <c r="B36" s="78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'01.09.2018'!C37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29180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3242</v>
      </c>
      <c r="AJ37" s="10">
        <f>(Y37+Z37+AA37)/D37</f>
        <v>0</v>
      </c>
      <c r="AK37" s="10">
        <f t="shared" si="7"/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'01.09.2018'!C38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'01.09.2018'!C39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71106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7901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'01.09.2018'!C40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7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2018-11-13T08:13:24Z</dcterms:modified>
</cp:coreProperties>
</file>